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Скалова ЕА\ОТКРЫТОСТЬ бюджетных данных\2023 г\к закону об исполнении за 2022 год\"/>
    </mc:Choice>
  </mc:AlternateContent>
  <bookViews>
    <workbookView xWindow="0" yWindow="0" windowWidth="28770" windowHeight="11835"/>
  </bookViews>
  <sheets>
    <sheet name="Изменения" sheetId="5" r:id="rId1"/>
    <sheet name="Изменения (2)" sheetId="8" r:id="rId2"/>
  </sheets>
  <calcPr calcId="152511"/>
</workbook>
</file>

<file path=xl/calcChain.xml><?xml version="1.0" encoding="utf-8"?>
<calcChain xmlns="http://schemas.openxmlformats.org/spreadsheetml/2006/main">
  <c r="G93" i="8" l="1"/>
  <c r="G92" i="8"/>
  <c r="G91" i="8"/>
  <c r="G90" i="8"/>
  <c r="G110" i="8" s="1"/>
  <c r="G89" i="8"/>
  <c r="G88" i="8"/>
  <c r="G109" i="8" s="1"/>
  <c r="G87" i="8"/>
  <c r="G86" i="8"/>
  <c r="G85" i="8"/>
  <c r="G84" i="8"/>
  <c r="G83" i="8"/>
  <c r="G82" i="8"/>
  <c r="G81" i="8"/>
  <c r="G80" i="8"/>
  <c r="G79" i="8"/>
  <c r="G78" i="8"/>
  <c r="G77" i="8"/>
  <c r="G76" i="8"/>
  <c r="G106" i="8" s="1"/>
  <c r="G75" i="8"/>
  <c r="G74" i="8"/>
  <c r="G73" i="8"/>
  <c r="G72" i="8"/>
  <c r="G71" i="8"/>
  <c r="G70" i="8"/>
  <c r="G69" i="8"/>
  <c r="G68" i="8"/>
  <c r="G105" i="8" s="1"/>
  <c r="G67" i="8"/>
  <c r="G66" i="8"/>
  <c r="G65" i="8"/>
  <c r="G64" i="8"/>
  <c r="G104" i="8" s="1"/>
  <c r="G63" i="8"/>
  <c r="G62" i="8"/>
  <c r="G61" i="8"/>
  <c r="G60" i="8"/>
  <c r="G59" i="8"/>
  <c r="G58" i="8"/>
  <c r="G57" i="8"/>
  <c r="G56" i="8"/>
  <c r="G103" i="8" s="1"/>
  <c r="G55" i="8"/>
  <c r="G54" i="8"/>
  <c r="G53" i="8"/>
  <c r="G52" i="8"/>
  <c r="G51" i="8"/>
  <c r="G50" i="8"/>
  <c r="G49" i="8"/>
  <c r="G48" i="8"/>
  <c r="G101" i="8" s="1"/>
  <c r="G47" i="8"/>
  <c r="G46" i="8"/>
  <c r="G45" i="8"/>
  <c r="G44" i="8"/>
  <c r="G43" i="8"/>
  <c r="G42" i="8"/>
  <c r="G41" i="8"/>
  <c r="G40" i="8"/>
  <c r="G39" i="8"/>
  <c r="G38" i="8"/>
  <c r="G37" i="8"/>
  <c r="G36" i="8"/>
  <c r="G99" i="8" s="1"/>
  <c r="G35" i="8"/>
  <c r="G34" i="8"/>
  <c r="G98" i="8" s="1"/>
  <c r="G33" i="8"/>
  <c r="G32" i="8"/>
  <c r="G31" i="8"/>
  <c r="G30" i="8"/>
  <c r="G29" i="8"/>
  <c r="G28" i="8"/>
  <c r="G97" i="8" s="1"/>
  <c r="G27" i="8"/>
  <c r="G26" i="8"/>
  <c r="G25" i="8"/>
  <c r="G96" i="8" s="1"/>
  <c r="F93" i="8"/>
  <c r="F92" i="8"/>
  <c r="F91" i="8"/>
  <c r="F90" i="8"/>
  <c r="F110" i="8" s="1"/>
  <c r="F89" i="8"/>
  <c r="F88" i="8"/>
  <c r="F87" i="8"/>
  <c r="F86" i="8"/>
  <c r="F108" i="8" s="1"/>
  <c r="F85" i="8"/>
  <c r="F84" i="8"/>
  <c r="F83" i="8"/>
  <c r="F82" i="8"/>
  <c r="F81" i="8"/>
  <c r="F80" i="8"/>
  <c r="F79" i="8"/>
  <c r="F78" i="8"/>
  <c r="F77" i="8"/>
  <c r="F76" i="8"/>
  <c r="F75" i="8"/>
  <c r="F74" i="8"/>
  <c r="F106" i="8" s="1"/>
  <c r="F73" i="8"/>
  <c r="F72" i="8"/>
  <c r="F71" i="8"/>
  <c r="F70" i="8"/>
  <c r="F105" i="8" s="1"/>
  <c r="F69" i="8"/>
  <c r="F68" i="8"/>
  <c r="F67" i="8"/>
  <c r="F66" i="8"/>
  <c r="F104" i="8" s="1"/>
  <c r="F65" i="8"/>
  <c r="F64" i="8"/>
  <c r="F63" i="8"/>
  <c r="F62" i="8"/>
  <c r="F61" i="8"/>
  <c r="F60" i="8"/>
  <c r="F59" i="8"/>
  <c r="F58" i="8"/>
  <c r="F57" i="8"/>
  <c r="F56" i="8"/>
  <c r="F55" i="8"/>
  <c r="F54" i="8"/>
  <c r="F102" i="8" s="1"/>
  <c r="F53" i="8"/>
  <c r="F52" i="8"/>
  <c r="F51" i="8"/>
  <c r="F50" i="8"/>
  <c r="F101" i="8" s="1"/>
  <c r="F49" i="8"/>
  <c r="F48" i="8"/>
  <c r="F47" i="8"/>
  <c r="F46" i="8"/>
  <c r="F45" i="8"/>
  <c r="F44" i="8"/>
  <c r="F43" i="8"/>
  <c r="F42" i="8"/>
  <c r="F100" i="8" s="1"/>
  <c r="F41" i="8"/>
  <c r="F40" i="8"/>
  <c r="F39" i="8"/>
  <c r="F38" i="8"/>
  <c r="F37" i="8"/>
  <c r="F36" i="8"/>
  <c r="F35" i="8"/>
  <c r="F34" i="8"/>
  <c r="F96" i="8" s="1"/>
  <c r="F33" i="8"/>
  <c r="F32" i="8"/>
  <c r="F31" i="8"/>
  <c r="F30" i="8"/>
  <c r="F29" i="8"/>
  <c r="F28" i="8"/>
  <c r="F27" i="8"/>
  <c r="F26" i="8"/>
  <c r="F97" i="8" s="1"/>
  <c r="F25" i="8"/>
  <c r="E93" i="8"/>
  <c r="E92" i="8"/>
  <c r="E91" i="8"/>
  <c r="E90" i="8"/>
  <c r="E110" i="8" s="1"/>
  <c r="E89" i="8"/>
  <c r="E88" i="8"/>
  <c r="E109" i="8" s="1"/>
  <c r="E87" i="8"/>
  <c r="E86" i="8"/>
  <c r="E85" i="8"/>
  <c r="E108" i="8" s="1"/>
  <c r="E84" i="8"/>
  <c r="E83" i="8"/>
  <c r="E82" i="8"/>
  <c r="E81" i="8"/>
  <c r="E80" i="8"/>
  <c r="E107" i="8" s="1"/>
  <c r="E79" i="8"/>
  <c r="E78" i="8"/>
  <c r="E77" i="8"/>
  <c r="E76" i="8"/>
  <c r="E75" i="8"/>
  <c r="E74" i="8"/>
  <c r="E106" i="8" s="1"/>
  <c r="E73" i="8"/>
  <c r="E72" i="8"/>
  <c r="E71" i="8"/>
  <c r="E70" i="8"/>
  <c r="E69" i="8"/>
  <c r="E68" i="8"/>
  <c r="E105" i="8" s="1"/>
  <c r="E67" i="8"/>
  <c r="E66" i="8"/>
  <c r="E65" i="8"/>
  <c r="E64" i="8"/>
  <c r="E104" i="8" s="1"/>
  <c r="E63" i="8"/>
  <c r="E62" i="8"/>
  <c r="E61" i="8"/>
  <c r="E60" i="8"/>
  <c r="E59" i="8"/>
  <c r="E58" i="8"/>
  <c r="E57" i="8"/>
  <c r="E56" i="8"/>
  <c r="E103" i="8" s="1"/>
  <c r="E55" i="8"/>
  <c r="E54" i="8"/>
  <c r="E53" i="8"/>
  <c r="E52" i="8"/>
  <c r="E102" i="8" s="1"/>
  <c r="E51" i="8"/>
  <c r="E50" i="8"/>
  <c r="E49" i="8"/>
  <c r="E48" i="8"/>
  <c r="E101" i="8" s="1"/>
  <c r="E47" i="8"/>
  <c r="E46" i="8"/>
  <c r="E45" i="8"/>
  <c r="E44" i="8"/>
  <c r="E43" i="8"/>
  <c r="E42" i="8"/>
  <c r="E41" i="8"/>
  <c r="E40" i="8"/>
  <c r="E100" i="8" s="1"/>
  <c r="E39" i="8"/>
  <c r="E38" i="8"/>
  <c r="E37" i="8"/>
  <c r="E36" i="8"/>
  <c r="E99" i="8" s="1"/>
  <c r="E35" i="8"/>
  <c r="E34" i="8"/>
  <c r="E98" i="8" s="1"/>
  <c r="E33" i="8"/>
  <c r="E32" i="8"/>
  <c r="E31" i="8"/>
  <c r="E30" i="8"/>
  <c r="E29" i="8"/>
  <c r="E28" i="8"/>
  <c r="E27" i="8"/>
  <c r="E26" i="8"/>
  <c r="E25" i="8"/>
  <c r="E97" i="8" s="1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100" i="8" s="1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H110" i="8"/>
  <c r="H109" i="8"/>
  <c r="F109" i="8"/>
  <c r="H108" i="8"/>
  <c r="G108" i="8"/>
  <c r="H107" i="8"/>
  <c r="G107" i="8"/>
  <c r="F107" i="8"/>
  <c r="H106" i="8"/>
  <c r="H105" i="8"/>
  <c r="H104" i="8"/>
  <c r="H103" i="8"/>
  <c r="F103" i="8"/>
  <c r="H102" i="8"/>
  <c r="G102" i="8"/>
  <c r="H101" i="8"/>
  <c r="H100" i="8"/>
  <c r="G100" i="8"/>
  <c r="H99" i="8"/>
  <c r="F99" i="8"/>
  <c r="H98" i="8"/>
  <c r="H97" i="8"/>
  <c r="H96" i="8"/>
  <c r="G100" i="5"/>
  <c r="F100" i="5"/>
  <c r="E100" i="5"/>
  <c r="D100" i="5"/>
  <c r="E110" i="5"/>
  <c r="E109" i="5"/>
  <c r="E108" i="5"/>
  <c r="E107" i="5"/>
  <c r="E106" i="5"/>
  <c r="E105" i="5"/>
  <c r="E104" i="5"/>
  <c r="E103" i="5"/>
  <c r="E102" i="5"/>
  <c r="E101" i="5"/>
  <c r="E99" i="5"/>
  <c r="E98" i="5"/>
  <c r="E97" i="5"/>
  <c r="E96" i="5"/>
  <c r="F98" i="8" l="1"/>
  <c r="E96" i="8"/>
  <c r="G5" i="8"/>
  <c r="F5" i="8"/>
  <c r="E5" i="8"/>
  <c r="D5" i="8"/>
  <c r="D105" i="8" l="1"/>
  <c r="D99" i="8"/>
  <c r="G24" i="8"/>
  <c r="F24" i="8"/>
  <c r="E24" i="8"/>
  <c r="D24" i="8"/>
  <c r="G22" i="8"/>
  <c r="F22" i="8"/>
  <c r="E22" i="8"/>
  <c r="D22" i="8"/>
  <c r="G21" i="8"/>
  <c r="F21" i="8"/>
  <c r="E21" i="8"/>
  <c r="D21" i="8"/>
  <c r="G20" i="8"/>
  <c r="F20" i="8"/>
  <c r="E20" i="8"/>
  <c r="D20" i="8"/>
  <c r="G19" i="8"/>
  <c r="F19" i="8"/>
  <c r="E19" i="8"/>
  <c r="D19" i="8"/>
  <c r="G18" i="8"/>
  <c r="F18" i="8"/>
  <c r="E18" i="8"/>
  <c r="D18" i="8"/>
  <c r="C105" i="8"/>
  <c r="C99" i="8"/>
  <c r="D17" i="8"/>
  <c r="D96" i="5"/>
  <c r="G96" i="5"/>
  <c r="F96" i="5"/>
  <c r="G110" i="5"/>
  <c r="F110" i="5"/>
  <c r="D110" i="5"/>
  <c r="G109" i="5"/>
  <c r="F109" i="5"/>
  <c r="D109" i="5"/>
  <c r="G108" i="5"/>
  <c r="F108" i="5"/>
  <c r="D108" i="5"/>
  <c r="G107" i="5"/>
  <c r="F107" i="5"/>
  <c r="D107" i="5"/>
  <c r="G106" i="5"/>
  <c r="F106" i="5"/>
  <c r="D106" i="5"/>
  <c r="G105" i="5"/>
  <c r="F105" i="5"/>
  <c r="D105" i="5"/>
  <c r="G104" i="5"/>
  <c r="F104" i="5"/>
  <c r="D104" i="5"/>
  <c r="G103" i="5"/>
  <c r="F103" i="5"/>
  <c r="D103" i="5"/>
  <c r="G102" i="5"/>
  <c r="F102" i="5"/>
  <c r="D102" i="5"/>
  <c r="G101" i="5"/>
  <c r="F101" i="5"/>
  <c r="D101" i="5"/>
  <c r="G99" i="5"/>
  <c r="F99" i="5"/>
  <c r="D99" i="5"/>
  <c r="G98" i="5"/>
  <c r="F98" i="5"/>
  <c r="D98" i="5"/>
  <c r="G97" i="5"/>
  <c r="F97" i="5"/>
  <c r="D97" i="5"/>
  <c r="D96" i="8" l="1"/>
  <c r="D23" i="5"/>
  <c r="D23" i="8" s="1"/>
  <c r="C105" i="5"/>
  <c r="C99" i="5"/>
  <c r="C23" i="5"/>
  <c r="G17" i="8" l="1"/>
  <c r="F17" i="8"/>
  <c r="E17" i="8"/>
  <c r="G23" i="5" l="1"/>
  <c r="G23" i="8" s="1"/>
  <c r="F23" i="5"/>
  <c r="E23" i="5"/>
  <c r="E23" i="8" s="1"/>
  <c r="F23" i="8" l="1"/>
  <c r="D110" i="8"/>
  <c r="C110" i="8"/>
  <c r="D109" i="8"/>
  <c r="C109" i="8"/>
  <c r="D108" i="8"/>
  <c r="C108" i="8"/>
  <c r="D107" i="8"/>
  <c r="C107" i="8"/>
  <c r="D106" i="8"/>
  <c r="C106" i="8"/>
  <c r="D104" i="8"/>
  <c r="C104" i="8"/>
  <c r="D103" i="8"/>
  <c r="C103" i="8"/>
  <c r="D102" i="8"/>
  <c r="C102" i="8"/>
  <c r="D101" i="8"/>
  <c r="C101" i="8"/>
  <c r="C100" i="8"/>
  <c r="D98" i="8"/>
  <c r="C98" i="8"/>
  <c r="D97" i="8"/>
  <c r="C97" i="8"/>
  <c r="C96" i="8"/>
  <c r="C98" i="5" l="1"/>
  <c r="C96" i="5" l="1"/>
  <c r="C110" i="5" l="1"/>
  <c r="C109" i="5"/>
  <c r="C108" i="5"/>
  <c r="C107" i="5"/>
  <c r="C106" i="5"/>
  <c r="C104" i="5"/>
  <c r="C103" i="5"/>
  <c r="C102" i="5"/>
  <c r="C101" i="5"/>
  <c r="C100" i="5"/>
  <c r="C97" i="5"/>
</calcChain>
</file>

<file path=xl/sharedStrings.xml><?xml version="1.0" encoding="utf-8"?>
<sst xmlns="http://schemas.openxmlformats.org/spreadsheetml/2006/main" count="333" uniqueCount="167">
  <si>
    <t>Наименование</t>
  </si>
  <si>
    <t>Код доходов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</si>
  <si>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</si>
  <si>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</si>
  <si>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</si>
  <si>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</si>
  <si>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</si>
  <si>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</si>
  <si>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Иные безвозмездные поступления</t>
  </si>
  <si>
    <t>X</t>
  </si>
  <si>
    <t>Доходы бюджета - всего</t>
  </si>
  <si>
    <t>2 00 00000 00 0000 000</t>
  </si>
  <si>
    <t>2 02 00000 00 0000 000</t>
  </si>
  <si>
    <t>2 02 1000 00 00000 150</t>
  </si>
  <si>
    <t>2 02 20000 00 0000 150</t>
  </si>
  <si>
    <t>2 02 30000 00 0000 150</t>
  </si>
  <si>
    <t>2 02 4000 00 00000 150</t>
  </si>
  <si>
    <t xml:space="preserve">  ОБЩЕГОСУДАРСТВЕННЫЕ ВОПРОСЫ</t>
  </si>
  <si>
    <t xml:space="preserve">    Функционирование высшего должностного лица субъекта Российской Федерации и муниципального образования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</si>
  <si>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</si>
  <si>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</si>
  <si>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Судебная система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</si>
  <si>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</si>
  <si>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Обеспечение проведения выборов и референдумов</t>
  </si>
  <si>
    <t xml:space="preserve">    Резервные фонды</t>
  </si>
  <si>
    <t xml:space="preserve">    Другие общегосударственные вопросы</t>
  </si>
  <si>
    <t xml:space="preserve">  НАЦИОНАЛЬНАЯ ОБОРОНА</t>
  </si>
  <si>
    <t xml:space="preserve">    Мобилизационная и вневойсковая подготовка</t>
  </si>
  <si>
    <t xml:space="preserve">  НАЦИОНАЛЬНАЯ БЕЗОПАСНОСТЬ И ПРАВООХРАНИТЕЛЬНАЯ ДЕЯТЕЛЬНОСТЬ</t>
  </si>
  <si>
    <t xml:space="preserve">    Органы юстиции</t>
  </si>
  <si>
    <t xml:space="preserve">    Обеспечение пожарной безопасности</t>
  </si>
  <si>
    <t xml:space="preserve">  НАЦИОНАЛЬНАЯ ЭКОНОМИКА</t>
  </si>
  <si>
    <t xml:space="preserve">    Общеэкономические вопросы</t>
  </si>
  <si>
    <t xml:space="preserve">    Сельское хозяйство и рыболовство</t>
  </si>
  <si>
    <t xml:space="preserve">    Водное хозяйство</t>
  </si>
  <si>
    <t xml:space="preserve">    Лесное хозяйство</t>
  </si>
  <si>
    <t xml:space="preserve">    Транспорт</t>
  </si>
  <si>
    <t xml:space="preserve">    Дорожное хозяйство (дорожные фонды)</t>
  </si>
  <si>
    <t xml:space="preserve">    Другие вопросы в области национальной экономики</t>
  </si>
  <si>
    <t xml:space="preserve">  ЖИЛИЩНО-КОММУНАЛЬНОЕ ХОЗЯЙСТВО</t>
  </si>
  <si>
    <t xml:space="preserve">    Коммунальное хозяйство</t>
  </si>
  <si>
    <t xml:space="preserve">    Благоустройство</t>
  </si>
  <si>
    <t xml:space="preserve">    Другие вопросы в области жилищно-коммунального хозяйства</t>
  </si>
  <si>
    <t xml:space="preserve">  ОХРАНА ОКРУЖАЮЩЕЙ СРЕДЫ</t>
  </si>
  <si>
    <t xml:space="preserve">    Сбор, удаление отходов и очистка сточных вод</t>
  </si>
  <si>
    <t xml:space="preserve">    Охрана объектов растительного и животного мира и среды их обитания</t>
  </si>
  <si>
    <t xml:space="preserve">    Другие вопросы в области охраны окружающей среды</t>
  </si>
  <si>
    <t xml:space="preserve">  ОБРАЗОВАНИЕ</t>
  </si>
  <si>
    <t xml:space="preserve">    Дошкольное образование</t>
  </si>
  <si>
    <t xml:space="preserve">    Общее образование</t>
  </si>
  <si>
    <t xml:space="preserve">    Дополнительное образование детей</t>
  </si>
  <si>
    <t xml:space="preserve">    Среднее профессиональное образование</t>
  </si>
  <si>
    <t xml:space="preserve">    Профессиональная подготовка, переподготовка и повышение квалификации</t>
  </si>
  <si>
    <t xml:space="preserve">    Молодежная политика</t>
  </si>
  <si>
    <t xml:space="preserve">    Другие вопросы в области образования</t>
  </si>
  <si>
    <t xml:space="preserve">  КУЛЬТУРА, КИНЕМАТОГРАФИЯ</t>
  </si>
  <si>
    <t xml:space="preserve">    Культура</t>
  </si>
  <si>
    <t xml:space="preserve">    Другие вопросы в области культуры, кинематографии</t>
  </si>
  <si>
    <t xml:space="preserve">  ЗДРАВООХРАНЕНИЕ</t>
  </si>
  <si>
    <t xml:space="preserve">    Стационарная медицинская помощь</t>
  </si>
  <si>
    <t xml:space="preserve">    Амбулаторная помощь</t>
  </si>
  <si>
    <t xml:space="preserve">    Медицинская помощь в дневных стационарах всех типов</t>
  </si>
  <si>
    <t xml:space="preserve">    Скорая медицинская помощь</t>
  </si>
  <si>
    <t xml:space="preserve">    Заготовка, переработка, хранение и обеспечение безопасности донорской крови и ее компонентов</t>
  </si>
  <si>
    <t xml:space="preserve">    Другие вопросы в области здравоохранения</t>
  </si>
  <si>
    <t xml:space="preserve">  СОЦИАЛЬНАЯ ПОЛИТИКА</t>
  </si>
  <si>
    <t xml:space="preserve">    Пенсионное обеспечение</t>
  </si>
  <si>
    <t xml:space="preserve">    Социальное обслуживание населения</t>
  </si>
  <si>
    <t xml:space="preserve">    Социальное обеспечение населения</t>
  </si>
  <si>
    <t xml:space="preserve">    Охрана семьи и детства</t>
  </si>
  <si>
    <t xml:space="preserve">    Другие вопросы в области социальной политики</t>
  </si>
  <si>
    <t xml:space="preserve">  ФИЗИЧЕСКАЯ КУЛЬТУРА И СПОРТ</t>
  </si>
  <si>
    <t xml:space="preserve">    Физическая культура</t>
  </si>
  <si>
    <t xml:space="preserve">    Массовый спорт</t>
  </si>
  <si>
    <t xml:space="preserve">    Спорт высших достижений</t>
  </si>
  <si>
    <t xml:space="preserve">    Другие вопросы в области физической культуры и спорта</t>
  </si>
  <si>
    <t xml:space="preserve">  СРЕДСТВА МАССОВОЙ ИНФОРМАЦИИ</t>
  </si>
  <si>
    <t xml:space="preserve">    Периодическая печать и издательства</t>
  </si>
  <si>
    <t xml:space="preserve">    Другие вопросы в области средств массовой информации</t>
  </si>
  <si>
    <t xml:space="preserve">  ОБСЛУЖИВАНИЕ ГОСУДАРСТВЕННОГО И МУНИЦИПАЛЬНОГО ДОЛГА</t>
  </si>
  <si>
    <t xml:space="preserve">    Обслуживание государственного внутреннего и муниципального долга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</si>
  <si>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</si>
  <si>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</si>
  <si>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 xml:space="preserve">    Иные дотации</t>
  </si>
  <si>
    <t>0100</t>
  </si>
  <si>
    <t>0102</t>
  </si>
  <si>
    <t>0103</t>
  </si>
  <si>
    <t>0104</t>
  </si>
  <si>
    <t>0105</t>
  </si>
  <si>
    <t>0106</t>
  </si>
  <si>
    <t>0107</t>
  </si>
  <si>
    <t>0111</t>
  </si>
  <si>
    <t>0113</t>
  </si>
  <si>
    <t>0200</t>
  </si>
  <si>
    <t>0203</t>
  </si>
  <si>
    <t>0300</t>
  </si>
  <si>
    <t>0304</t>
  </si>
  <si>
    <t>0310</t>
  </si>
  <si>
    <t>0400</t>
  </si>
  <si>
    <t>0401</t>
  </si>
  <si>
    <t>0405</t>
  </si>
  <si>
    <t>0406</t>
  </si>
  <si>
    <t>0407</t>
  </si>
  <si>
    <t>0408</t>
  </si>
  <si>
    <t>0409</t>
  </si>
  <si>
    <t>0412</t>
  </si>
  <si>
    <t>0500</t>
  </si>
  <si>
    <t xml:space="preserve">    Жилищное хозяйство</t>
  </si>
  <si>
    <t>0501</t>
  </si>
  <si>
    <t>0502</t>
  </si>
  <si>
    <t>0503</t>
  </si>
  <si>
    <t>0505</t>
  </si>
  <si>
    <t>0600</t>
  </si>
  <si>
    <t>0602</t>
  </si>
  <si>
    <t>0603</t>
  </si>
  <si>
    <t>0605</t>
  </si>
  <si>
    <t>0700</t>
  </si>
  <si>
    <t>0701</t>
  </si>
  <si>
    <t>0702</t>
  </si>
  <si>
    <t>0703</t>
  </si>
  <si>
    <t>0704</t>
  </si>
  <si>
    <t>0705</t>
  </si>
  <si>
    <t>0707</t>
  </si>
  <si>
    <t>0709</t>
  </si>
  <si>
    <t>0800</t>
  </si>
  <si>
    <t>0801</t>
  </si>
  <si>
    <t>0804</t>
  </si>
  <si>
    <t>0900</t>
  </si>
  <si>
    <t>0901</t>
  </si>
  <si>
    <t>0902</t>
  </si>
  <si>
    <t>0903</t>
  </si>
  <si>
    <t>0904</t>
  </si>
  <si>
    <t>0906</t>
  </si>
  <si>
    <t>0909</t>
  </si>
  <si>
    <t xml:space="preserve">    Прочие межбюджетные трансферты общего характера</t>
  </si>
  <si>
    <t>Расходы бюджета - всего</t>
  </si>
  <si>
    <t>НАЛОГОВЫЕ И НЕНАЛОГОВЫЕ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</si>
  <si>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</si>
  <si>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</si>
  <si>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</si>
  <si>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</si>
  <si>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Налог на имущество организаций</t>
  </si>
  <si>
    <t>Транспортный налог</t>
  </si>
  <si>
    <t>Налог на игорный бизнес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</si>
  <si>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</si>
  <si>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</si>
  <si>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Иные налоговые и неналоговые доходы</t>
  </si>
  <si>
    <t>Х</t>
  </si>
  <si>
    <t>1 00 00000 00 0000 000</t>
  </si>
  <si>
    <t>1 01 01000 00 0000 000</t>
  </si>
  <si>
    <t>1 01 02000 00 0000 000</t>
  </si>
  <si>
    <t>1 03 02000 00 0000 000</t>
  </si>
  <si>
    <t>1 05 01000 00 0000 000</t>
  </si>
  <si>
    <t>1 06 02000 00 0000 000</t>
  </si>
  <si>
    <t>1 06 04000 00 0000 000</t>
  </si>
  <si>
    <t>1 06 05000 00 0000 000</t>
  </si>
  <si>
    <t>1 07 01000 00 0000 000</t>
  </si>
  <si>
    <t>1 07 04000 00 0000 000</t>
  </si>
  <si>
    <t>Итого, руб.</t>
  </si>
  <si>
    <t>Утверждено на 2022 год (№ 98-ОЗ в редакции от 04.04.2022 № 15-ОЗ), руб.</t>
  </si>
  <si>
    <t>Утверждено на 2022 год (№ 98-ОЗ от 15.12.2021 в первоначальной редакции), руб.</t>
  </si>
  <si>
    <t>Утверждено на 2022 год (№ 98-ОЗ в редакции от 01.07.2022 № 38-ОЗ), руб.</t>
  </si>
  <si>
    <t>Утверждено на 2022 год (№ 98-ОЗ в редакции от 05.12.2022 № 65-ОЗ), руб.</t>
  </si>
  <si>
    <t>Утверждено на 2022 год (№ 98-ОЗ в редакции от 31.08.2022 № 44-ОЗ), руб.</t>
  </si>
  <si>
    <t>Сведения о внесенных изменениях в Закон Ивановской области 
от15.12.2021 № 98-ОЗ "Об областном бюджете на 2022 год и на плановый период 2023 и 2024 годов" в части доходов и расходов областного бюджета на 2022 год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</si>
  <si>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</si>
  <si>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Сведения о внесенных изменениях в Закон Ивановской области 
от 15.12.2021 № 98-ОЗ "Об областном бюджете на 2022 год и на плановый период 2023 и 2024 годов" в части доходов и расходов областного бюджета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</si>
</sst>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#\ ##0.00"/>
  </numFmts>
  <fonts count="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 Cyr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07">
    <xf numFmtId="0" fontId="0" fillId="0" borderId="0"/>
    <xf numFmtId="0" fontId="19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21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0" fillId="0" borderId="13">
      <alignment vertical="top" wrapText="1"/>
    </xf>
    <xf numFmtId="1" fontId="31" fillId="0" borderId="13">
      <alignment horizontal="center" vertical="top" shrinkToFit="1"/>
    </xf>
    <xf numFmtId="4" fontId="30" fillId="16" borderId="13">
      <alignment horizontal="right" vertical="top" shrinkToFit="1"/>
    </xf>
    <xf numFmtId="0" fontId="30" fillId="0" borderId="16">
      <alignment horizontal="right"/>
    </xf>
    <xf numFmtId="0" fontId="31" fillId="0" borderId="0"/>
    <xf numFmtId="4" fontId="30" fillId="16" borderId="16">
      <alignment horizontal="right" vertical="top" shrinkToFit="1"/>
    </xf>
    <xf numFmtId="0" fontId="1" fillId="0" borderId="0"/>
    <xf numFmtId="0" fontId="2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" fillId="0" borderId="0"/>
    <xf numFmtId="0" fontId="2" fillId="0" borderId="0"/>
    <xf numFmtId="0" fontId="2" fillId="14" borderId="8" applyNumberFormat="0" applyFont="0" applyAlignment="0" applyProtection="0"/>
    <xf numFmtId="0" fontId="2" fillId="0" borderId="0"/>
    <xf numFmtId="0" fontId="2" fillId="14" borderId="8" applyNumberFormat="0" applyFont="0" applyAlignment="0" applyProtection="0"/>
    <xf numFmtId="0" fontId="1" fillId="0" borderId="0"/>
    <xf numFmtId="0" fontId="2" fillId="0" borderId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0" borderId="0"/>
    <xf numFmtId="0" fontId="1" fillId="0" borderId="0"/>
    <xf numFmtId="0" fontId="2" fillId="14" borderId="8" applyNumberFormat="0" applyFont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14" borderId="8" applyNumberFormat="0" applyFont="0" applyAlignment="0" applyProtection="0"/>
    <xf numFmtId="0" fontId="1" fillId="0" borderId="0"/>
    <xf numFmtId="0" fontId="2" fillId="14" borderId="8" applyNumberFormat="0" applyFont="0" applyAlignment="0" applyProtection="0"/>
    <xf numFmtId="0" fontId="1" fillId="0" borderId="0"/>
    <xf numFmtId="0" fontId="2" fillId="0" borderId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94">
    <xf numFmtId="0" fontId="0" fillId="0" borderId="0" xfId="0"/>
    <xf numFmtId="4" fontId="0" fillId="0" borderId="0" xfId="0" applyNumberFormat="1"/>
    <xf numFmtId="0" fontId="22" fillId="15" borderId="0" xfId="0" applyNumberFormat="1" applyFont="1" applyFill="1" applyBorder="1" applyAlignment="1">
      <alignment horizontal="center" vertical="center" wrapText="1"/>
    </xf>
    <xf numFmtId="0" fontId="22" fillId="15" borderId="0" xfId="0" applyNumberFormat="1" applyFont="1" applyFill="1" applyBorder="1" applyAlignment="1">
      <alignment horizontal="center" vertical="center" wrapText="1"/>
    </xf>
    <xf numFmtId="0" fontId="22" fillId="15" borderId="10" xfId="0" applyNumberFormat="1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22" fillId="15" borderId="11" xfId="0" applyNumberFormat="1" applyFont="1" applyFill="1" applyBorder="1" applyAlignment="1">
      <alignment horizontal="center" vertical="center" wrapText="1"/>
    </xf>
    <xf numFmtId="0" fontId="25" fillId="15" borderId="10" xfId="0" applyFont="1" applyFill="1" applyBorder="1" applyAlignment="1">
      <alignment horizontal="left" vertical="top" wrapText="1"/>
    </xf>
    <xf numFmtId="0" fontId="27" fillId="15" borderId="10" xfId="0" applyFont="1" applyFill="1" applyBorder="1" applyAlignment="1">
      <alignment horizontal="left" vertical="top" wrapText="1"/>
    </xf>
    <xf numFmtId="0" fontId="26" fillId="0" borderId="0" xfId="0" applyFont="1" applyAlignment="1">
      <alignment wrapText="1"/>
    </xf>
    <xf numFmtId="0" fontId="24" fillId="0" borderId="12" xfId="0" applyFont="1" applyBorder="1" applyAlignment="1">
      <alignment horizontal="center" vertical="center"/>
    </xf>
    <xf numFmtId="3" fontId="25" fillId="15" borderId="12" xfId="0" applyNumberFormat="1" applyFont="1" applyFill="1" applyBorder="1" applyAlignment="1">
      <alignment horizontal="center" vertical="center" wrapText="1"/>
    </xf>
    <xf numFmtId="0" fontId="25" fillId="15" borderId="12" xfId="0" applyFont="1" applyFill="1" applyBorder="1" applyAlignment="1">
      <alignment horizontal="center" vertical="center" wrapText="1"/>
    </xf>
    <xf numFmtId="0" fontId="27" fillId="15" borderId="12" xfId="0" applyFont="1" applyFill="1" applyBorder="1" applyAlignment="1">
      <alignment horizontal="center" vertical="top" wrapText="1"/>
    </xf>
    <xf numFmtId="0" fontId="24" fillId="0" borderId="12" xfId="0" applyFont="1" applyBorder="1" applyAlignment="1">
      <alignment horizontal="center" vertical="top"/>
    </xf>
    <xf numFmtId="49" fontId="27" fillId="0" borderId="14" xfId="26" applyNumberFormat="1" applyFont="1" applyBorder="1" applyProtection="1">
      <alignment vertical="top" wrapText="1"/>
    </xf>
    <xf numFmtId="49" fontId="25" fillId="0" borderId="14" xfId="26" applyNumberFormat="1" applyFont="1" applyBorder="1" applyProtection="1">
      <alignment vertical="top" wrapText="1"/>
    </xf>
    <xf numFmtId="49" fontId="27" fillId="0" borderId="15" xfId="26" applyNumberFormat="1" applyFont="1" applyBorder="1" applyProtection="1">
      <alignment vertical="top" wrapText="1"/>
    </xf>
    <xf numFmtId="49" fontId="22" fillId="0" borderId="12" xfId="0" applyNumberFormat="1" applyFont="1" applyBorder="1" applyAlignment="1">
      <alignment horizontal="center" vertical="top" wrapText="1"/>
    </xf>
    <xf numFmtId="49" fontId="20" fillId="0" borderId="12" xfId="0" applyNumberFormat="1" applyFont="1" applyBorder="1" applyAlignment="1">
      <alignment horizontal="center" vertical="top" wrapText="1"/>
    </xf>
    <xf numFmtId="49" fontId="29" fillId="0" borderId="12" xfId="0" applyNumberFormat="1" applyFont="1" applyBorder="1" applyAlignment="1">
      <alignment horizontal="center"/>
    </xf>
    <xf numFmtId="49" fontId="29" fillId="0" borderId="12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27" fillId="15" borderId="14" xfId="26" applyNumberFormat="1" applyFont="1" applyFill="1" applyBorder="1" applyProtection="1">
      <alignment vertical="top" wrapText="1"/>
    </xf>
    <xf numFmtId="49" fontId="0" fillId="15" borderId="12" xfId="0" applyNumberFormat="1" applyFill="1" applyBorder="1" applyAlignment="1">
      <alignment horizontal="center"/>
    </xf>
    <xf numFmtId="0" fontId="26" fillId="0" borderId="0" xfId="0" applyFont="1"/>
    <xf numFmtId="4" fontId="26" fillId="0" borderId="0" xfId="0" applyNumberFormat="1" applyFont="1"/>
    <xf numFmtId="2" fontId="32" fillId="0" borderId="0" xfId="0" applyNumberFormat="1" applyFont="1"/>
    <xf numFmtId="0" fontId="22" fillId="15" borderId="11" xfId="0" applyFont="1" applyFill="1" applyBorder="1" applyAlignment="1">
      <alignment horizontal="center" vertical="center" wrapText="1"/>
    </xf>
    <xf numFmtId="4" fontId="24" fillId="0" borderId="12" xfId="0" applyNumberFormat="1" applyFont="1" applyBorder="1" applyAlignment="1">
      <alignment horizontal="right" vertical="center" wrapText="1"/>
    </xf>
    <xf numFmtId="4" fontId="26" fillId="0" borderId="12" xfId="0" applyNumberFormat="1" applyFont="1" applyBorder="1" applyAlignment="1">
      <alignment horizontal="right" vertical="center" wrapText="1"/>
    </xf>
    <xf numFmtId="2" fontId="33" fillId="0" borderId="0" xfId="0" applyNumberFormat="1" applyFont="1"/>
    <xf numFmtId="49" fontId="26" fillId="0" borderId="12" xfId="26" applyNumberFormat="1" applyFont="1" applyBorder="1" applyProtection="1">
      <alignment vertical="top" wrapText="1"/>
    </xf>
    <xf numFmtId="49" fontId="2" fillId="0" borderId="12" xfId="0" applyNumberFormat="1" applyFont="1" applyBorder="1" applyAlignment="1">
      <alignment horizontal="center" vertical="center"/>
    </xf>
    <xf numFmtId="4" fontId="24" fillId="15" borderId="10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4" fontId="24" fillId="0" borderId="10" xfId="0" applyNumberFormat="1" applyFont="1" applyBorder="1" applyAlignment="1">
      <alignment vertical="center" wrapText="1"/>
    </xf>
    <xf numFmtId="4" fontId="24" fillId="0" borderId="10" xfId="0" applyNumberFormat="1" applyFont="1" applyBorder="1" applyAlignment="1">
      <alignment horizontal="right" vertical="center" wrapText="1"/>
    </xf>
    <xf numFmtId="4" fontId="26" fillId="0" borderId="10" xfId="0" applyNumberFormat="1" applyFont="1" applyBorder="1" applyAlignment="1">
      <alignment vertical="center" wrapText="1"/>
    </xf>
    <xf numFmtId="4" fontId="26" fillId="0" borderId="10" xfId="0" applyNumberFormat="1" applyFont="1" applyFill="1" applyBorder="1" applyAlignment="1">
      <alignment horizontal="right" vertical="center" wrapText="1"/>
    </xf>
    <xf numFmtId="4" fontId="26" fillId="0" borderId="10" xfId="0" applyNumberFormat="1" applyFont="1" applyBorder="1" applyAlignment="1">
      <alignment horizontal="right" vertical="center" wrapText="1"/>
    </xf>
    <xf numFmtId="4" fontId="26" fillId="0" borderId="1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/>
    <xf numFmtId="4" fontId="24" fillId="0" borderId="10" xfId="0" applyNumberFormat="1" applyFont="1" applyBorder="1" applyAlignment="1">
      <alignment horizontal="right" vertical="center"/>
    </xf>
    <xf numFmtId="4" fontId="26" fillId="15" borderId="10" xfId="28" applyNumberFormat="1" applyFont="1" applyFill="1" applyBorder="1" applyAlignment="1" applyProtection="1">
      <alignment horizontal="right" vertical="center" shrinkToFit="1"/>
    </xf>
    <xf numFmtId="4" fontId="24" fillId="15" borderId="10" xfId="28" applyNumberFormat="1" applyFont="1" applyFill="1" applyBorder="1" applyAlignment="1" applyProtection="1">
      <alignment horizontal="right" vertical="center" shrinkToFit="1"/>
    </xf>
    <xf numFmtId="164" fontId="26" fillId="15" borderId="10" xfId="0" applyNumberFormat="1" applyFont="1" applyFill="1" applyBorder="1" applyAlignment="1">
      <alignment horizontal="right" vertical="center" wrapText="1"/>
    </xf>
    <xf numFmtId="164" fontId="24" fillId="15" borderId="10" xfId="0" applyNumberFormat="1" applyFont="1" applyFill="1" applyBorder="1" applyAlignment="1">
      <alignment horizontal="right" vertical="center" wrapText="1"/>
    </xf>
    <xf numFmtId="4" fontId="26" fillId="15" borderId="10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2" fontId="3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24" fillId="0" borderId="10" xfId="0" applyNumberFormat="1" applyFont="1" applyBorder="1" applyAlignment="1">
      <alignment vertical="center"/>
    </xf>
    <xf numFmtId="0" fontId="24" fillId="15" borderId="10" xfId="0" applyFont="1" applyFill="1" applyBorder="1" applyAlignment="1">
      <alignment horizontal="left" vertical="top" wrapText="1"/>
    </xf>
    <xf numFmtId="4" fontId="29" fillId="0" borderId="10" xfId="0" applyNumberFormat="1" applyFont="1" applyBorder="1" applyAlignment="1">
      <alignment horizontal="right" vertical="center"/>
    </xf>
    <xf numFmtId="4" fontId="24" fillId="15" borderId="10" xfId="0" applyNumberFormat="1" applyFont="1" applyFill="1" applyBorder="1" applyAlignment="1">
      <alignment vertical="center" wrapText="1"/>
    </xf>
    <xf numFmtId="4" fontId="24" fillId="15" borderId="10" xfId="0" applyNumberFormat="1" applyFont="1" applyFill="1" applyBorder="1" applyAlignment="1">
      <alignment vertical="center"/>
    </xf>
    <xf numFmtId="4" fontId="24" fillId="0" borderId="12" xfId="0" applyNumberFormat="1" applyFont="1" applyBorder="1" applyAlignment="1">
      <alignment horizontal="right" vertical="center"/>
    </xf>
    <xf numFmtId="2" fontId="0" fillId="0" borderId="0" xfId="0" applyNumberFormat="1"/>
    <xf numFmtId="4" fontId="24" fillId="15" borderId="10" xfId="0" applyNumberFormat="1" applyFont="1" applyFill="1" applyBorder="1" applyAlignment="1">
      <alignment horizontal="right" vertical="center"/>
    </xf>
    <xf numFmtId="4" fontId="24" fillId="0" borderId="10" xfId="71" applyNumberFormat="1" applyFont="1" applyBorder="1" applyAlignment="1">
      <alignment horizontal="right" vertical="center" wrapText="1"/>
    </xf>
    <xf numFmtId="4" fontId="26" fillId="15" borderId="10" xfId="0" applyNumberFormat="1" applyFont="1" applyFill="1" applyBorder="1" applyAlignment="1">
      <alignment horizontal="right" vertical="center"/>
    </xf>
    <xf numFmtId="4" fontId="26" fillId="0" borderId="10" xfId="57" applyNumberFormat="1" applyFont="1" applyBorder="1" applyAlignment="1">
      <alignment vertical="center" wrapText="1"/>
    </xf>
    <xf numFmtId="4" fontId="26" fillId="0" borderId="10" xfId="71" applyNumberFormat="1" applyFont="1" applyBorder="1" applyAlignment="1">
      <alignment horizontal="right" vertical="center" wrapText="1"/>
    </xf>
    <xf numFmtId="4" fontId="20" fillId="0" borderId="10" xfId="0" applyNumberFormat="1" applyFont="1" applyBorder="1" applyAlignment="1">
      <alignment vertical="center" wrapText="1"/>
    </xf>
    <xf numFmtId="4" fontId="20" fillId="0" borderId="10" xfId="0" applyNumberFormat="1" applyFont="1" applyBorder="1" applyAlignment="1">
      <alignment horizontal="right" vertical="center" wrapText="1"/>
    </xf>
    <xf numFmtId="4" fontId="26" fillId="0" borderId="10" xfId="32" applyNumberFormat="1" applyFont="1" applyBorder="1" applyAlignment="1">
      <alignment vertical="center" wrapText="1"/>
    </xf>
    <xf numFmtId="4" fontId="26" fillId="0" borderId="10" xfId="32" applyNumberFormat="1" applyFont="1" applyBorder="1" applyAlignment="1">
      <alignment vertical="center"/>
    </xf>
    <xf numFmtId="4" fontId="26" fillId="0" borderId="10" xfId="57" applyNumberFormat="1" applyFont="1" applyBorder="1" applyAlignment="1">
      <alignment vertical="center"/>
    </xf>
    <xf numFmtId="4" fontId="26" fillId="0" borderId="10" xfId="67" applyNumberFormat="1" applyFont="1" applyBorder="1" applyAlignment="1">
      <alignment horizontal="right" vertical="center"/>
    </xf>
    <xf numFmtId="4" fontId="26" fillId="0" borderId="10" xfId="75" applyNumberFormat="1" applyFont="1" applyBorder="1" applyAlignment="1">
      <alignment horizontal="right" vertical="center"/>
    </xf>
    <xf numFmtId="4" fontId="26" fillId="0" borderId="10" xfId="0" applyNumberFormat="1" applyFont="1" applyBorder="1" applyAlignment="1">
      <alignment vertical="center"/>
    </xf>
    <xf numFmtId="4" fontId="24" fillId="0" borderId="0" xfId="0" applyNumberFormat="1" applyFont="1" applyAlignment="1">
      <alignment horizontal="right" vertical="center" wrapText="1"/>
    </xf>
    <xf numFmtId="4" fontId="24" fillId="0" borderId="0" xfId="0" applyNumberFormat="1" applyFont="1" applyAlignment="1">
      <alignment horizontal="right" wrapText="1"/>
    </xf>
    <xf numFmtId="4" fontId="24" fillId="15" borderId="12" xfId="0" applyNumberFormat="1" applyFont="1" applyFill="1" applyBorder="1" applyAlignment="1">
      <alignment horizontal="right" vertical="center" wrapText="1"/>
    </xf>
    <xf numFmtId="4" fontId="26" fillId="15" borderId="10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 applyAlignment="1">
      <alignment vertical="center"/>
    </xf>
    <xf numFmtId="0" fontId="24" fillId="15" borderId="10" xfId="0" applyFont="1" applyFill="1" applyBorder="1" applyAlignment="1">
      <alignment horizontal="left" vertical="center" wrapText="1"/>
    </xf>
    <xf numFmtId="0" fontId="24" fillId="15" borderId="12" xfId="0" applyFont="1" applyFill="1" applyBorder="1" applyAlignment="1">
      <alignment horizontal="center" vertical="center"/>
    </xf>
    <xf numFmtId="0" fontId="26" fillId="15" borderId="10" xfId="0" applyFont="1" applyFill="1" applyBorder="1" applyAlignment="1">
      <alignment horizontal="justify" vertical="center" wrapText="1"/>
    </xf>
    <xf numFmtId="0" fontId="26" fillId="15" borderId="12" xfId="0" applyFont="1" applyFill="1" applyBorder="1" applyAlignment="1">
      <alignment horizontal="center" vertical="center"/>
    </xf>
    <xf numFmtId="0" fontId="26" fillId="15" borderId="12" xfId="0" applyFont="1" applyFill="1" applyBorder="1" applyAlignment="1">
      <alignment horizontal="center" vertical="center" wrapText="1"/>
    </xf>
    <xf numFmtId="0" fontId="26" fillId="15" borderId="10" xfId="0" applyFont="1" applyFill="1" applyBorder="1" applyAlignment="1">
      <alignment horizontal="left" vertical="center" wrapText="1"/>
    </xf>
    <xf numFmtId="0" fontId="26" fillId="15" borderId="10" xfId="0" applyFont="1" applyFill="1" applyBorder="1" applyAlignment="1">
      <alignment horizontal="center" vertical="center" wrapText="1"/>
    </xf>
    <xf numFmtId="4" fontId="24" fillId="0" borderId="10" xfId="71" applyNumberFormat="1" applyFont="1" applyBorder="1" applyAlignment="1">
      <alignment horizontal="right" vertical="top" wrapText="1"/>
    </xf>
    <xf numFmtId="4" fontId="26" fillId="0" borderId="10" xfId="71" applyNumberFormat="1" applyFont="1" applyBorder="1" applyAlignment="1">
      <alignment horizontal="right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4" fillId="0" borderId="10" xfId="32" applyNumberFormat="1" applyFont="1" applyBorder="1" applyAlignment="1">
      <alignment vertical="center"/>
    </xf>
    <xf numFmtId="4" fontId="24" fillId="0" borderId="10" xfId="75" applyNumberFormat="1" applyFont="1" applyBorder="1" applyAlignment="1">
      <alignment horizontal="right" vertical="top"/>
    </xf>
    <xf numFmtId="4" fontId="24" fillId="0" borderId="10" xfId="0" applyNumberFormat="1" applyFont="1" applyBorder="1" applyAlignment="1">
      <alignment horizontal="right" wrapText="1"/>
    </xf>
    <xf numFmtId="4" fontId="0" fillId="0" borderId="0" xfId="0" applyNumberFormat="1" applyBorder="1" applyAlignment="1">
      <alignment horizontal="right" vertical="center" wrapText="1"/>
    </xf>
    <xf numFmtId="0" fontId="23" fillId="15" borderId="0" xfId="0" applyNumberFormat="1" applyFont="1" applyFill="1" applyBorder="1" applyAlignment="1">
      <alignment vertical="center" wrapText="1"/>
    </xf>
    <xf numFmtId="0" fontId="28" fillId="15" borderId="0" xfId="0" applyNumberFormat="1" applyFont="1" applyFill="1" applyBorder="1" applyAlignment="1">
      <alignment horizontal="center" vertical="center" wrapText="1"/>
    </xf>
  </cellXfs>
  <cellStyles count="107">
    <cellStyle name="Normal" xfId="1"/>
    <cellStyle name="xl23" xfId="30"/>
    <cellStyle name="xl25" xfId="29"/>
    <cellStyle name="xl26" xfId="31"/>
    <cellStyle name="xl31" xfId="26"/>
    <cellStyle name="xl33" xfId="27"/>
    <cellStyle name="xl35" xfId="28"/>
    <cellStyle name="Акцент1" xfId="2" builtinId="29" customBuiltin="1"/>
    <cellStyle name="Акцент1 2" xfId="34"/>
    <cellStyle name="Акцент2" xfId="3" builtinId="33" customBuiltin="1"/>
    <cellStyle name="Акцент2 2" xfId="35"/>
    <cellStyle name="Акцент3" xfId="4" builtinId="37" customBuiltin="1"/>
    <cellStyle name="Акцент3 2" xfId="36"/>
    <cellStyle name="Акцент4" xfId="5" builtinId="41" customBuiltin="1"/>
    <cellStyle name="Акцент4 2" xfId="37"/>
    <cellStyle name="Акцент5" xfId="6" builtinId="45" customBuiltin="1"/>
    <cellStyle name="Акцент5 2" xfId="38"/>
    <cellStyle name="Акцент6" xfId="7" builtinId="49" customBuiltin="1"/>
    <cellStyle name="Акцент6 2" xfId="39"/>
    <cellStyle name="Ввод " xfId="8" builtinId="20" customBuiltin="1"/>
    <cellStyle name="Ввод  2" xfId="40"/>
    <cellStyle name="Вывод" xfId="9" builtinId="21" customBuiltin="1"/>
    <cellStyle name="Вывод 2" xfId="41"/>
    <cellStyle name="Вычисление" xfId="10" builtinId="22" customBuiltin="1"/>
    <cellStyle name="Вычисление 2" xfId="42"/>
    <cellStyle name="Заголовок 1" xfId="11" builtinId="16" customBuiltin="1"/>
    <cellStyle name="Заголовок 1 2" xfId="43"/>
    <cellStyle name="Заголовок 2" xfId="12" builtinId="17" customBuiltin="1"/>
    <cellStyle name="Заголовок 2 2" xfId="44"/>
    <cellStyle name="Заголовок 3" xfId="13" builtinId="18" customBuiltin="1"/>
    <cellStyle name="Заголовок 3 2" xfId="45"/>
    <cellStyle name="Заголовок 4" xfId="14" builtinId="19" customBuiltin="1"/>
    <cellStyle name="Заголовок 4 2" xfId="46"/>
    <cellStyle name="Итог" xfId="15" builtinId="25" customBuiltin="1"/>
    <cellStyle name="Итог 2" xfId="47"/>
    <cellStyle name="Контрольная ячейка" xfId="16" builtinId="23" customBuiltin="1"/>
    <cellStyle name="Контрольная ячейка 2" xfId="48"/>
    <cellStyle name="Название" xfId="17" builtinId="15" customBuiltin="1"/>
    <cellStyle name="Название 2" xfId="49"/>
    <cellStyle name="Нейтральный" xfId="18" builtinId="28" customBuiltin="1"/>
    <cellStyle name="Нейтральный 2" xfId="50"/>
    <cellStyle name="Обычный" xfId="0" builtinId="0"/>
    <cellStyle name="Обычный 10" xfId="77"/>
    <cellStyle name="Обычный 11" xfId="90"/>
    <cellStyle name="Обычный 12" xfId="92"/>
    <cellStyle name="Обычный 13" xfId="94"/>
    <cellStyle name="Обычный 14" xfId="96"/>
    <cellStyle name="Обычный 15" xfId="98"/>
    <cellStyle name="Обычный 16" xfId="100"/>
    <cellStyle name="Обычный 17" xfId="102"/>
    <cellStyle name="Обычный 18" xfId="104"/>
    <cellStyle name="Обычный 19" xfId="106"/>
    <cellStyle name="Обычный 2" xfId="32"/>
    <cellStyle name="Обычный 2 10" xfId="78"/>
    <cellStyle name="Обычный 2 11" xfId="89"/>
    <cellStyle name="Обычный 2 12" xfId="91"/>
    <cellStyle name="Обычный 2 13" xfId="93"/>
    <cellStyle name="Обычный 2 14" xfId="95"/>
    <cellStyle name="Обычный 2 15" xfId="97"/>
    <cellStyle name="Обычный 2 16" xfId="99"/>
    <cellStyle name="Обычный 2 17" xfId="101"/>
    <cellStyle name="Обычный 2 18" xfId="103"/>
    <cellStyle name="Обычный 2 19" xfId="105"/>
    <cellStyle name="Обычный 2 2" xfId="33"/>
    <cellStyle name="Обычный 2 3" xfId="58"/>
    <cellStyle name="Обычный 2 4" xfId="60"/>
    <cellStyle name="Обычный 2 5" xfId="66"/>
    <cellStyle name="Обычный 2 6" xfId="63"/>
    <cellStyle name="Обычный 2 7" xfId="69"/>
    <cellStyle name="Обычный 2 8" xfId="72"/>
    <cellStyle name="Обычный 2 9" xfId="73"/>
    <cellStyle name="Обычный 3" xfId="57"/>
    <cellStyle name="Обычный 5" xfId="67"/>
    <cellStyle name="Обычный 6" xfId="62"/>
    <cellStyle name="Обычный 7" xfId="70"/>
    <cellStyle name="Обычный 8" xfId="71"/>
    <cellStyle name="Обычный 9" xfId="75"/>
    <cellStyle name="Плохой" xfId="19" builtinId="27" customBuiltin="1"/>
    <cellStyle name="Плохой 2" xfId="51"/>
    <cellStyle name="Пояснение" xfId="20" builtinId="53" customBuiltin="1"/>
    <cellStyle name="Пояснение 2" xfId="52"/>
    <cellStyle name="Примечание" xfId="21" builtinId="10" customBuiltin="1"/>
    <cellStyle name="Примечание 2" xfId="22"/>
    <cellStyle name="Примечание 2 10" xfId="88"/>
    <cellStyle name="Примечание 2 11" xfId="79"/>
    <cellStyle name="Примечание 2 12" xfId="87"/>
    <cellStyle name="Примечание 2 13" xfId="80"/>
    <cellStyle name="Примечание 2 14" xfId="86"/>
    <cellStyle name="Примечание 2 15" xfId="81"/>
    <cellStyle name="Примечание 2 16" xfId="85"/>
    <cellStyle name="Примечание 2 17" xfId="82"/>
    <cellStyle name="Примечание 2 18" xfId="84"/>
    <cellStyle name="Примечание 2 19" xfId="83"/>
    <cellStyle name="Примечание 2 2" xfId="53"/>
    <cellStyle name="Примечание 2 3" xfId="59"/>
    <cellStyle name="Примечание 2 4" xfId="65"/>
    <cellStyle name="Примечание 2 5" xfId="61"/>
    <cellStyle name="Примечание 2 6" xfId="68"/>
    <cellStyle name="Примечание 2 7" xfId="64"/>
    <cellStyle name="Примечание 2 8" xfId="74"/>
    <cellStyle name="Примечание 2 9" xfId="76"/>
    <cellStyle name="Связанная ячейка" xfId="23" builtinId="24" customBuiltin="1"/>
    <cellStyle name="Связанная ячейка 2" xfId="54"/>
    <cellStyle name="Текст предупреждения" xfId="24" builtinId="11" customBuiltin="1"/>
    <cellStyle name="Текст предупреждения 2" xfId="55"/>
    <cellStyle name="Хороший" xfId="25" builtinId="26" customBuiltin="1"/>
    <cellStyle name="Хороший 2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M19" sqref="M19"/>
    </sheetView>
  </sheetViews>
  <sheetFormatPr defaultRowHeight="12.75" x14ac:dyDescent="0.2"/>
  <cols>
    <col min="1" max="1" width="44.5703125" customWidth="1"/>
    <col min="2" max="2" width="26.140625" customWidth="1"/>
    <col min="3" max="3" width="22.5703125" style="52" customWidth="1"/>
    <col min="4" max="4" width="23.140625" style="52" customWidth="1"/>
    <col min="5" max="7" width="23.140625" customWidth="1"/>
    <col min="8" max="8" width="17.5703125" customWidth="1"/>
    <col min="9" max="9" width="13.5703125" customWidth="1"/>
    <col min="10" max="11" width="12.140625" customWidth="1"/>
    <col min="12" max="12" width="14.42578125" bestFit="1" customWidth="1"/>
    <col min="14" max="14" width="13.5703125" bestFit="1" customWidth="1"/>
  </cols>
  <sheetData>
    <row r="1" spans="1:9" ht="22.5" x14ac:dyDescent="0.2">
      <c r="A1" s="92"/>
      <c r="B1" s="92"/>
      <c r="C1" s="92"/>
      <c r="D1" s="92"/>
      <c r="E1" s="92"/>
      <c r="F1" s="92"/>
      <c r="G1" s="92"/>
    </row>
    <row r="2" spans="1:9" ht="20.25" x14ac:dyDescent="0.2">
      <c r="A2" s="93" t="s">
        <v>164</v>
      </c>
      <c r="B2" s="93"/>
      <c r="C2" s="93"/>
      <c r="D2" s="93"/>
      <c r="E2" s="93"/>
      <c r="F2" s="93"/>
      <c r="G2" s="93"/>
    </row>
    <row r="3" spans="1:9" ht="15.75" x14ac:dyDescent="0.2">
      <c r="A3" s="2"/>
      <c r="B3" s="2"/>
      <c r="C3" s="3"/>
      <c r="D3" s="3"/>
      <c r="E3" s="3"/>
      <c r="F3" s="3"/>
      <c r="G3" s="3"/>
    </row>
    <row r="4" spans="1:9" ht="78.75" x14ac:dyDescent="0.2">
      <c r="A4" s="6" t="s">
        <v>0</v>
      </c>
      <c r="B4" s="4" t="s">
        <v>1</v>
      </c>
      <c r="C4" s="28" t="s">
        <v>160</v>
      </c>
      <c r="D4" s="28" t="s">
        <v>159</v>
      </c>
      <c r="E4" s="28" t="s">
        <v>161</v>
      </c>
      <c r="F4" s="5" t="s">
        <v>163</v>
      </c>
      <c r="G4" s="5" t="s">
        <v>162</v>
      </c>
    </row>
    <row r="5" spans="1:9" x14ac:dyDescent="0.2">
      <c r="A5" s="54" t="s">
        <v>10</v>
      </c>
      <c r="B5" s="10" t="s">
        <v>9</v>
      </c>
      <c r="C5" s="34">
        <v>59111909781.599998</v>
      </c>
      <c r="D5" s="53">
        <v>59279383136</v>
      </c>
      <c r="E5" s="34">
        <v>59911879136</v>
      </c>
      <c r="F5" s="73">
        <v>59912913936</v>
      </c>
      <c r="G5" s="74">
        <v>62861115074.660004</v>
      </c>
      <c r="H5" s="1"/>
    </row>
    <row r="6" spans="1:9" x14ac:dyDescent="0.2">
      <c r="A6" s="78" t="s">
        <v>136</v>
      </c>
      <c r="B6" s="79" t="s">
        <v>148</v>
      </c>
      <c r="C6" s="60">
        <v>29495599681.580002</v>
      </c>
      <c r="D6" s="36">
        <v>29495599681.580002</v>
      </c>
      <c r="E6" s="36">
        <v>29495599681.580002</v>
      </c>
      <c r="F6" s="36">
        <v>29495599681.580002</v>
      </c>
      <c r="G6" s="85">
        <v>32647453269.740002</v>
      </c>
    </row>
    <row r="7" spans="1:9" x14ac:dyDescent="0.2">
      <c r="A7" s="80" t="s">
        <v>137</v>
      </c>
      <c r="B7" s="81" t="s">
        <v>149</v>
      </c>
      <c r="C7" s="62">
        <v>6647719000</v>
      </c>
      <c r="D7" s="62">
        <v>6647719000</v>
      </c>
      <c r="E7" s="62">
        <v>6647719000</v>
      </c>
      <c r="F7" s="62">
        <v>6647719000</v>
      </c>
      <c r="G7" s="86">
        <v>6647719000</v>
      </c>
    </row>
    <row r="8" spans="1:9" x14ac:dyDescent="0.2">
      <c r="A8" s="80" t="s">
        <v>138</v>
      </c>
      <c r="B8" s="81" t="s">
        <v>150</v>
      </c>
      <c r="C8" s="62">
        <v>9091451000</v>
      </c>
      <c r="D8" s="62">
        <v>9091451000</v>
      </c>
      <c r="E8" s="62">
        <v>9091451000</v>
      </c>
      <c r="F8" s="62">
        <v>9091451000</v>
      </c>
      <c r="G8" s="86">
        <v>9091451000</v>
      </c>
    </row>
    <row r="9" spans="1:9" ht="38.25" x14ac:dyDescent="0.2">
      <c r="A9" s="80" t="s">
        <v>139</v>
      </c>
      <c r="B9" s="81" t="s">
        <v>151</v>
      </c>
      <c r="C9" s="62">
        <v>6318527504.8299999</v>
      </c>
      <c r="D9" s="62">
        <v>6318527504.8299999</v>
      </c>
      <c r="E9" s="62">
        <v>6318527504.8299999</v>
      </c>
      <c r="F9" s="62">
        <v>6318527504.8299999</v>
      </c>
      <c r="G9" s="87">
        <v>7133060200</v>
      </c>
    </row>
    <row r="10" spans="1:9" ht="25.5" x14ac:dyDescent="0.2">
      <c r="A10" s="80" t="s">
        <v>140</v>
      </c>
      <c r="B10" s="81" t="s">
        <v>152</v>
      </c>
      <c r="C10" s="62">
        <v>3886219000</v>
      </c>
      <c r="D10" s="62">
        <v>3886219000</v>
      </c>
      <c r="E10" s="62">
        <v>3886219000</v>
      </c>
      <c r="F10" s="62">
        <v>3886219000</v>
      </c>
      <c r="G10" s="87">
        <v>4789886292.7700005</v>
      </c>
    </row>
    <row r="11" spans="1:9" x14ac:dyDescent="0.2">
      <c r="A11" s="80" t="s">
        <v>141</v>
      </c>
      <c r="B11" s="81" t="s">
        <v>153</v>
      </c>
      <c r="C11" s="62">
        <v>2029021000</v>
      </c>
      <c r="D11" s="62">
        <v>2029021000</v>
      </c>
      <c r="E11" s="62">
        <v>2029021000</v>
      </c>
      <c r="F11" s="62">
        <v>2029021000</v>
      </c>
      <c r="G11" s="86">
        <v>2029021000</v>
      </c>
    </row>
    <row r="12" spans="1:9" ht="15.75" x14ac:dyDescent="0.2">
      <c r="A12" s="80" t="s">
        <v>142</v>
      </c>
      <c r="B12" s="82" t="s">
        <v>154</v>
      </c>
      <c r="C12" s="62">
        <v>817086000</v>
      </c>
      <c r="D12" s="62">
        <v>817086000</v>
      </c>
      <c r="E12" s="62">
        <v>817086000</v>
      </c>
      <c r="F12" s="62">
        <v>817086000</v>
      </c>
      <c r="G12" s="87">
        <v>817086000</v>
      </c>
    </row>
    <row r="13" spans="1:9" x14ac:dyDescent="0.2">
      <c r="A13" s="80" t="s">
        <v>143</v>
      </c>
      <c r="B13" s="82" t="s">
        <v>155</v>
      </c>
      <c r="C13" s="62">
        <v>1008000</v>
      </c>
      <c r="D13" s="62">
        <v>1008000</v>
      </c>
      <c r="E13" s="62">
        <v>1008000</v>
      </c>
      <c r="F13" s="62">
        <v>1008000</v>
      </c>
      <c r="G13" s="86">
        <v>1008000</v>
      </c>
    </row>
    <row r="14" spans="1:9" x14ac:dyDescent="0.2">
      <c r="A14" s="80" t="s">
        <v>144</v>
      </c>
      <c r="B14" s="82" t="s">
        <v>156</v>
      </c>
      <c r="C14" s="62">
        <v>23000</v>
      </c>
      <c r="D14" s="62">
        <v>23000</v>
      </c>
      <c r="E14" s="62">
        <v>23000</v>
      </c>
      <c r="F14" s="62">
        <v>23000</v>
      </c>
      <c r="G14" s="86">
        <v>23000</v>
      </c>
    </row>
    <row r="15" spans="1:9" ht="38.25" x14ac:dyDescent="0.2">
      <c r="A15" s="80" t="s">
        <v>145</v>
      </c>
      <c r="B15" s="82" t="s">
        <v>157</v>
      </c>
      <c r="C15" s="62">
        <v>1472000</v>
      </c>
      <c r="D15" s="62">
        <v>1472000</v>
      </c>
      <c r="E15" s="62">
        <v>1472000</v>
      </c>
      <c r="F15" s="62">
        <v>1472000</v>
      </c>
      <c r="G15" s="64">
        <v>1472000</v>
      </c>
    </row>
    <row r="16" spans="1:9" x14ac:dyDescent="0.2">
      <c r="A16" s="83" t="s">
        <v>146</v>
      </c>
      <c r="B16" s="84" t="s">
        <v>147</v>
      </c>
      <c r="C16" s="60">
        <v>703073176.75</v>
      </c>
      <c r="D16" s="88">
        <v>703073176.75</v>
      </c>
      <c r="E16" s="88">
        <v>703073176.75</v>
      </c>
      <c r="F16" s="88">
        <v>703073176.75</v>
      </c>
      <c r="G16" s="89">
        <v>2136726776.9700012</v>
      </c>
      <c r="I16" s="35"/>
    </row>
    <row r="17" spans="1:14" x14ac:dyDescent="0.2">
      <c r="A17" s="7" t="s">
        <v>2</v>
      </c>
      <c r="B17" s="11" t="s">
        <v>11</v>
      </c>
      <c r="C17" s="34">
        <v>29616310100.02</v>
      </c>
      <c r="D17" s="29">
        <v>29783783454.419998</v>
      </c>
      <c r="E17" s="29">
        <v>30416279454.419998</v>
      </c>
      <c r="F17" s="37">
        <v>30417314254.419998</v>
      </c>
      <c r="G17" s="37">
        <v>30213661804.919998</v>
      </c>
    </row>
    <row r="18" spans="1:14" ht="42.75" customHeight="1" x14ac:dyDescent="0.2">
      <c r="A18" s="7" t="s">
        <v>3</v>
      </c>
      <c r="B18" s="12" t="s">
        <v>12</v>
      </c>
      <c r="C18" s="34">
        <v>29201150621.32</v>
      </c>
      <c r="D18" s="29">
        <v>29461927421.32</v>
      </c>
      <c r="E18" s="29">
        <v>30416279454.419998</v>
      </c>
      <c r="F18" s="37">
        <v>30095379221.32</v>
      </c>
      <c r="G18" s="37">
        <v>29909903821.32</v>
      </c>
    </row>
    <row r="19" spans="1:14" ht="29.25" customHeight="1" x14ac:dyDescent="0.2">
      <c r="A19" s="8" t="s">
        <v>4</v>
      </c>
      <c r="B19" s="13" t="s">
        <v>13</v>
      </c>
      <c r="C19" s="47">
        <v>14518867200</v>
      </c>
      <c r="D19" s="30">
        <v>14518867200</v>
      </c>
      <c r="E19" s="30">
        <v>14518867200</v>
      </c>
      <c r="F19" s="40">
        <v>14518867200</v>
      </c>
      <c r="G19" s="40">
        <v>14518867200</v>
      </c>
    </row>
    <row r="20" spans="1:14" ht="30" customHeight="1" x14ac:dyDescent="0.2">
      <c r="A20" s="8" t="s">
        <v>5</v>
      </c>
      <c r="B20" s="13" t="s">
        <v>14</v>
      </c>
      <c r="C20" s="47">
        <v>10316295800</v>
      </c>
      <c r="D20" s="30">
        <v>10336295800</v>
      </c>
      <c r="E20" s="30">
        <v>10370712800</v>
      </c>
      <c r="F20" s="40">
        <v>10370712800</v>
      </c>
      <c r="G20" s="40">
        <v>10185032200</v>
      </c>
    </row>
    <row r="21" spans="1:14" ht="29.25" customHeight="1" x14ac:dyDescent="0.2">
      <c r="A21" s="8" t="s">
        <v>6</v>
      </c>
      <c r="B21" s="13" t="s">
        <v>15</v>
      </c>
      <c r="C21" s="47">
        <v>2702415200</v>
      </c>
      <c r="D21" s="30">
        <v>2702415200</v>
      </c>
      <c r="E21" s="30">
        <v>2702415200</v>
      </c>
      <c r="F21" s="40">
        <v>2703450000</v>
      </c>
      <c r="G21" s="40">
        <v>2703655200</v>
      </c>
      <c r="H21" s="9"/>
    </row>
    <row r="22" spans="1:14" x14ac:dyDescent="0.2">
      <c r="A22" s="8" t="s">
        <v>7</v>
      </c>
      <c r="B22" s="13" t="s">
        <v>16</v>
      </c>
      <c r="C22" s="47">
        <v>1663572421.3199999</v>
      </c>
      <c r="D22" s="30">
        <v>1904349221.3199999</v>
      </c>
      <c r="E22" s="30">
        <v>2502349221.3200002</v>
      </c>
      <c r="F22" s="40">
        <v>2502349221.3200002</v>
      </c>
      <c r="G22" s="40">
        <v>2502349221.3200002</v>
      </c>
    </row>
    <row r="23" spans="1:14" x14ac:dyDescent="0.2">
      <c r="A23" s="7" t="s">
        <v>8</v>
      </c>
      <c r="B23" s="14" t="s">
        <v>9</v>
      </c>
      <c r="C23" s="48">
        <f>C17-C18</f>
        <v>415159478.70000076</v>
      </c>
      <c r="D23" s="58">
        <f>D17-D18</f>
        <v>321856033.09999847</v>
      </c>
      <c r="E23" s="75">
        <f t="shared" ref="E23:G23" si="0">E17-E18</f>
        <v>0</v>
      </c>
      <c r="F23" s="34">
        <f t="shared" si="0"/>
        <v>321935033.09999847</v>
      </c>
      <c r="G23" s="34">
        <f t="shared" si="0"/>
        <v>303757983.59999847</v>
      </c>
      <c r="I23" s="59"/>
      <c r="J23" s="1"/>
      <c r="K23" s="1"/>
      <c r="L23" s="1"/>
      <c r="M23" s="1"/>
      <c r="N23" s="59"/>
    </row>
    <row r="24" spans="1:14" ht="15" x14ac:dyDescent="0.25">
      <c r="A24" s="7" t="s">
        <v>135</v>
      </c>
      <c r="B24" s="14" t="s">
        <v>9</v>
      </c>
      <c r="C24" s="44">
        <v>60918810904.910004</v>
      </c>
      <c r="D24" s="44">
        <v>62650298018.480003</v>
      </c>
      <c r="E24" s="44">
        <v>64463724138.32</v>
      </c>
      <c r="F24" s="73">
        <v>64519258938.32</v>
      </c>
      <c r="G24" s="60">
        <v>65062042751.959999</v>
      </c>
      <c r="H24" s="31"/>
    </row>
    <row r="25" spans="1:14" ht="15.75" x14ac:dyDescent="0.2">
      <c r="A25" s="16" t="s">
        <v>17</v>
      </c>
      <c r="B25" s="18" t="s">
        <v>84</v>
      </c>
      <c r="C25" s="46">
        <v>2777768573.0599999</v>
      </c>
      <c r="D25" s="46">
        <v>2815643480.77</v>
      </c>
      <c r="E25" s="37">
        <v>2912651595.25</v>
      </c>
      <c r="F25" s="37">
        <v>2916630811.8899999</v>
      </c>
      <c r="G25" s="37">
        <v>3265126098.9400001</v>
      </c>
      <c r="H25" s="42"/>
      <c r="I25" s="43"/>
    </row>
    <row r="26" spans="1:14" ht="38.25" x14ac:dyDescent="0.2">
      <c r="A26" s="15" t="s">
        <v>18</v>
      </c>
      <c r="B26" s="19" t="s">
        <v>85</v>
      </c>
      <c r="C26" s="45">
        <v>2090370.76</v>
      </c>
      <c r="D26" s="45">
        <v>2090370.76</v>
      </c>
      <c r="E26" s="40">
        <v>2090370.76</v>
      </c>
      <c r="F26" s="40">
        <v>2090370.76</v>
      </c>
      <c r="G26" s="40">
        <v>2122920.7599999998</v>
      </c>
    </row>
    <row r="27" spans="1:14" ht="51" x14ac:dyDescent="0.2">
      <c r="A27" s="15" t="s">
        <v>19</v>
      </c>
      <c r="B27" s="19" t="s">
        <v>86</v>
      </c>
      <c r="C27" s="45">
        <v>164050086.88999999</v>
      </c>
      <c r="D27" s="45">
        <v>166050086.88999999</v>
      </c>
      <c r="E27" s="40">
        <v>174867303.88</v>
      </c>
      <c r="F27" s="40">
        <v>174867303.88</v>
      </c>
      <c r="G27" s="40">
        <v>174162011.03999999</v>
      </c>
    </row>
    <row r="28" spans="1:14" ht="51" x14ac:dyDescent="0.2">
      <c r="A28" s="15" t="s">
        <v>20</v>
      </c>
      <c r="B28" s="19" t="s">
        <v>87</v>
      </c>
      <c r="C28" s="45">
        <v>440438354.07999998</v>
      </c>
      <c r="D28" s="45">
        <v>456009042.32999998</v>
      </c>
      <c r="E28" s="40">
        <v>478002015.29000002</v>
      </c>
      <c r="F28" s="40">
        <v>478002015.29000002</v>
      </c>
      <c r="G28" s="40">
        <v>481334305.56</v>
      </c>
    </row>
    <row r="29" spans="1:14" ht="15.75" x14ac:dyDescent="0.2">
      <c r="A29" s="15" t="s">
        <v>21</v>
      </c>
      <c r="B29" s="19" t="s">
        <v>88</v>
      </c>
      <c r="C29" s="45">
        <v>165672037.36000001</v>
      </c>
      <c r="D29" s="45">
        <v>176018157.36000001</v>
      </c>
      <c r="E29" s="40">
        <v>183113314.83000001</v>
      </c>
      <c r="F29" s="40">
        <v>183113314.83000001</v>
      </c>
      <c r="G29" s="40">
        <v>131173161.29000001</v>
      </c>
    </row>
    <row r="30" spans="1:14" ht="38.25" x14ac:dyDescent="0.2">
      <c r="A30" s="15" t="s">
        <v>22</v>
      </c>
      <c r="B30" s="19" t="s">
        <v>89</v>
      </c>
      <c r="C30" s="45">
        <v>121036431.53</v>
      </c>
      <c r="D30" s="45">
        <v>123724683.53</v>
      </c>
      <c r="E30" s="40">
        <v>137956465.13999999</v>
      </c>
      <c r="F30" s="40">
        <v>137956465.13999999</v>
      </c>
      <c r="G30" s="40">
        <v>135521465.13999999</v>
      </c>
    </row>
    <row r="31" spans="1:14" ht="25.5" x14ac:dyDescent="0.2">
      <c r="A31" s="15" t="s">
        <v>23</v>
      </c>
      <c r="B31" s="19" t="s">
        <v>90</v>
      </c>
      <c r="C31" s="45">
        <v>22711110</v>
      </c>
      <c r="D31" s="45">
        <v>23855149.199999999</v>
      </c>
      <c r="E31" s="40">
        <v>27077420.620000001</v>
      </c>
      <c r="F31" s="40">
        <v>31056637.260000002</v>
      </c>
      <c r="G31" s="40">
        <v>30529698.059999999</v>
      </c>
    </row>
    <row r="32" spans="1:14" ht="15.75" x14ac:dyDescent="0.2">
      <c r="A32" s="15" t="s">
        <v>24</v>
      </c>
      <c r="B32" s="19" t="s">
        <v>91</v>
      </c>
      <c r="C32" s="45">
        <v>700000000</v>
      </c>
      <c r="D32" s="45">
        <v>700000000</v>
      </c>
      <c r="E32" s="40">
        <v>700000000</v>
      </c>
      <c r="F32" s="40">
        <v>700000000</v>
      </c>
      <c r="G32" s="40">
        <v>1000000000</v>
      </c>
    </row>
    <row r="33" spans="1:7" ht="15.75" x14ac:dyDescent="0.2">
      <c r="A33" s="15" t="s">
        <v>25</v>
      </c>
      <c r="B33" s="19" t="s">
        <v>92</v>
      </c>
      <c r="C33" s="45">
        <v>1161770182.4400001</v>
      </c>
      <c r="D33" s="45">
        <v>1167895990.7</v>
      </c>
      <c r="E33" s="40">
        <v>1209544704.73</v>
      </c>
      <c r="F33" s="40">
        <v>1209544704.73</v>
      </c>
      <c r="G33" s="40">
        <v>1310282537.0899999</v>
      </c>
    </row>
    <row r="34" spans="1:7" ht="15.75" x14ac:dyDescent="0.2">
      <c r="A34" s="16" t="s">
        <v>26</v>
      </c>
      <c r="B34" s="18" t="s">
        <v>93</v>
      </c>
      <c r="C34" s="46">
        <v>17910300</v>
      </c>
      <c r="D34" s="46">
        <v>17910300</v>
      </c>
      <c r="E34" s="37">
        <v>17910300</v>
      </c>
      <c r="F34" s="37">
        <v>18945100</v>
      </c>
      <c r="G34" s="37">
        <v>18945100</v>
      </c>
    </row>
    <row r="35" spans="1:7" ht="15.75" x14ac:dyDescent="0.2">
      <c r="A35" s="15" t="s">
        <v>27</v>
      </c>
      <c r="B35" s="19" t="s">
        <v>94</v>
      </c>
      <c r="C35" s="45">
        <v>17910300</v>
      </c>
      <c r="D35" s="45">
        <v>17910300</v>
      </c>
      <c r="E35" s="40">
        <v>17910300</v>
      </c>
      <c r="F35" s="40">
        <v>18945100</v>
      </c>
      <c r="G35" s="40">
        <v>18945100</v>
      </c>
    </row>
    <row r="36" spans="1:7" ht="25.5" x14ac:dyDescent="0.2">
      <c r="A36" s="16" t="s">
        <v>28</v>
      </c>
      <c r="B36" s="18" t="s">
        <v>95</v>
      </c>
      <c r="C36" s="46">
        <v>453026834.29000002</v>
      </c>
      <c r="D36" s="46">
        <v>454308747.82999998</v>
      </c>
      <c r="E36" s="37">
        <v>474308384.30000001</v>
      </c>
      <c r="F36" s="37">
        <v>474308384.30000001</v>
      </c>
      <c r="G36" s="37">
        <v>478635744.33999997</v>
      </c>
    </row>
    <row r="37" spans="1:7" ht="15.75" x14ac:dyDescent="0.2">
      <c r="A37" s="15" t="s">
        <v>29</v>
      </c>
      <c r="B37" s="19" t="s">
        <v>96</v>
      </c>
      <c r="C37" s="45">
        <v>60774580</v>
      </c>
      <c r="D37" s="45">
        <v>60774580</v>
      </c>
      <c r="E37" s="40">
        <v>60774580</v>
      </c>
      <c r="F37" s="40">
        <v>60774580</v>
      </c>
      <c r="G37" s="40">
        <v>65101940.039999999</v>
      </c>
    </row>
    <row r="38" spans="1:7" ht="43.5" customHeight="1" x14ac:dyDescent="0.2">
      <c r="A38" s="15" t="s">
        <v>165</v>
      </c>
      <c r="B38" s="19" t="s">
        <v>97</v>
      </c>
      <c r="C38" s="45">
        <v>392252254.29000002</v>
      </c>
      <c r="D38" s="45">
        <v>393534167.82999998</v>
      </c>
      <c r="E38" s="40">
        <v>413533804.30000001</v>
      </c>
      <c r="F38" s="40">
        <v>413533804.30000001</v>
      </c>
      <c r="G38" s="40">
        <v>413533804.30000001</v>
      </c>
    </row>
    <row r="39" spans="1:7" ht="15.75" x14ac:dyDescent="0.2">
      <c r="A39" s="16" t="s">
        <v>31</v>
      </c>
      <c r="B39" s="18" t="s">
        <v>98</v>
      </c>
      <c r="C39" s="46">
        <v>10612895961.559999</v>
      </c>
      <c r="D39" s="46">
        <v>11713423511.959999</v>
      </c>
      <c r="E39" s="37">
        <v>12460713599.209999</v>
      </c>
      <c r="F39" s="37">
        <v>12329760724.690001</v>
      </c>
      <c r="G39" s="37">
        <v>12853473913.83</v>
      </c>
    </row>
    <row r="40" spans="1:7" ht="15.75" x14ac:dyDescent="0.2">
      <c r="A40" s="15" t="s">
        <v>32</v>
      </c>
      <c r="B40" s="19" t="s">
        <v>99</v>
      </c>
      <c r="C40" s="45">
        <v>245076904.41999999</v>
      </c>
      <c r="D40" s="45">
        <v>246326904.41999999</v>
      </c>
      <c r="E40" s="40">
        <v>263234279.72</v>
      </c>
      <c r="F40" s="40">
        <v>263234279.72</v>
      </c>
      <c r="G40" s="40">
        <v>263234279.72</v>
      </c>
    </row>
    <row r="41" spans="1:7" ht="15.75" x14ac:dyDescent="0.2">
      <c r="A41" s="15" t="s">
        <v>33</v>
      </c>
      <c r="B41" s="19" t="s">
        <v>100</v>
      </c>
      <c r="C41" s="45">
        <v>801705159.17999995</v>
      </c>
      <c r="D41" s="45">
        <v>803255159.17999995</v>
      </c>
      <c r="E41" s="40">
        <v>819267244.38</v>
      </c>
      <c r="F41" s="40">
        <v>819267244.38</v>
      </c>
      <c r="G41" s="40">
        <v>825429698.02999997</v>
      </c>
    </row>
    <row r="42" spans="1:7" ht="15.75" x14ac:dyDescent="0.2">
      <c r="A42" s="15" t="s">
        <v>34</v>
      </c>
      <c r="B42" s="19" t="s">
        <v>101</v>
      </c>
      <c r="C42" s="45">
        <v>341728212.87</v>
      </c>
      <c r="D42" s="45">
        <v>341728212.87</v>
      </c>
      <c r="E42" s="40">
        <v>344139937.97000003</v>
      </c>
      <c r="F42" s="40">
        <v>344139937.97000003</v>
      </c>
      <c r="G42" s="40">
        <v>343915622.04000002</v>
      </c>
    </row>
    <row r="43" spans="1:7" ht="15.75" x14ac:dyDescent="0.2">
      <c r="A43" s="15" t="s">
        <v>35</v>
      </c>
      <c r="B43" s="19" t="s">
        <v>102</v>
      </c>
      <c r="C43" s="45">
        <v>199563814.99000001</v>
      </c>
      <c r="D43" s="45">
        <v>199563814.99000001</v>
      </c>
      <c r="E43" s="40">
        <v>215520688.27000001</v>
      </c>
      <c r="F43" s="40">
        <v>215520688.27000001</v>
      </c>
      <c r="G43" s="40">
        <v>215520688.27000001</v>
      </c>
    </row>
    <row r="44" spans="1:7" ht="15.75" x14ac:dyDescent="0.2">
      <c r="A44" s="15" t="s">
        <v>36</v>
      </c>
      <c r="B44" s="19" t="s">
        <v>103</v>
      </c>
      <c r="C44" s="45">
        <v>455024738.01999998</v>
      </c>
      <c r="D44" s="45">
        <v>456099738.01999998</v>
      </c>
      <c r="E44" s="40">
        <v>493009355.18000001</v>
      </c>
      <c r="F44" s="40">
        <v>493009355.18000001</v>
      </c>
      <c r="G44" s="40">
        <v>495365729.22000003</v>
      </c>
    </row>
    <row r="45" spans="1:7" ht="15.75" x14ac:dyDescent="0.2">
      <c r="A45" s="15" t="s">
        <v>37</v>
      </c>
      <c r="B45" s="19" t="s">
        <v>104</v>
      </c>
      <c r="C45" s="45">
        <v>7008624077.9300003</v>
      </c>
      <c r="D45" s="45">
        <v>8091581628.3299999</v>
      </c>
      <c r="E45" s="40">
        <v>8728581628.3299999</v>
      </c>
      <c r="F45" s="40">
        <v>8783081628.3299999</v>
      </c>
      <c r="G45" s="40">
        <v>9263576957.2199993</v>
      </c>
    </row>
    <row r="46" spans="1:7" ht="25.5" x14ac:dyDescent="0.2">
      <c r="A46" s="15" t="s">
        <v>38</v>
      </c>
      <c r="B46" s="19" t="s">
        <v>105</v>
      </c>
      <c r="C46" s="45">
        <v>1561173054.1500001</v>
      </c>
      <c r="D46" s="45">
        <v>1574868054.1500001</v>
      </c>
      <c r="E46" s="40">
        <v>1596960465.3599999</v>
      </c>
      <c r="F46" s="40">
        <v>1411507590.8399999</v>
      </c>
      <c r="G46" s="40">
        <v>1446430939.3299999</v>
      </c>
    </row>
    <row r="47" spans="1:7" x14ac:dyDescent="0.2">
      <c r="A47" s="16" t="s">
        <v>39</v>
      </c>
      <c r="B47" s="20" t="s">
        <v>106</v>
      </c>
      <c r="C47" s="46">
        <v>3029465690.5700002</v>
      </c>
      <c r="D47" s="46">
        <v>3142753864.3400002</v>
      </c>
      <c r="E47" s="37">
        <v>3229406864.6199999</v>
      </c>
      <c r="F47" s="37">
        <v>3229406864.6199999</v>
      </c>
      <c r="G47" s="37">
        <v>3056654060.98</v>
      </c>
    </row>
    <row r="48" spans="1:7" x14ac:dyDescent="0.2">
      <c r="A48" s="23" t="s">
        <v>107</v>
      </c>
      <c r="B48" s="24" t="s">
        <v>108</v>
      </c>
      <c r="C48" s="45">
        <v>438356922.51999998</v>
      </c>
      <c r="D48" s="45">
        <v>474581980.98000002</v>
      </c>
      <c r="E48" s="39">
        <v>581441178.23000002</v>
      </c>
      <c r="F48" s="40">
        <v>581441178.23000002</v>
      </c>
      <c r="G48" s="40">
        <v>580102981.32000005</v>
      </c>
    </row>
    <row r="49" spans="1:7" ht="15.75" x14ac:dyDescent="0.2">
      <c r="A49" s="15" t="s">
        <v>40</v>
      </c>
      <c r="B49" s="19" t="s">
        <v>109</v>
      </c>
      <c r="C49" s="45">
        <v>1367199584.6099999</v>
      </c>
      <c r="D49" s="45">
        <v>1435696725.8199999</v>
      </c>
      <c r="E49" s="40">
        <v>1393853509.74</v>
      </c>
      <c r="F49" s="40">
        <v>1393853509.74</v>
      </c>
      <c r="G49" s="40">
        <v>1365571644.6300001</v>
      </c>
    </row>
    <row r="50" spans="1:7" ht="15.75" x14ac:dyDescent="0.2">
      <c r="A50" s="15" t="s">
        <v>41</v>
      </c>
      <c r="B50" s="19" t="s">
        <v>110</v>
      </c>
      <c r="C50" s="45">
        <v>447260122.38999999</v>
      </c>
      <c r="D50" s="45">
        <v>452848222.38999999</v>
      </c>
      <c r="E50" s="40">
        <v>463474120.79000002</v>
      </c>
      <c r="F50" s="40">
        <v>463474120.79000002</v>
      </c>
      <c r="G50" s="40">
        <v>459249979.17000002</v>
      </c>
    </row>
    <row r="51" spans="1:7" ht="25.5" x14ac:dyDescent="0.2">
      <c r="A51" s="15" t="s">
        <v>42</v>
      </c>
      <c r="B51" s="19" t="s">
        <v>111</v>
      </c>
      <c r="C51" s="45">
        <v>776649061.04999995</v>
      </c>
      <c r="D51" s="45">
        <v>779626935.14999998</v>
      </c>
      <c r="E51" s="40">
        <v>790638055.86000001</v>
      </c>
      <c r="F51" s="40">
        <v>790638055.86000001</v>
      </c>
      <c r="G51" s="40">
        <v>651729455.86000001</v>
      </c>
    </row>
    <row r="52" spans="1:7" ht="15.75" x14ac:dyDescent="0.2">
      <c r="A52" s="16" t="s">
        <v>43</v>
      </c>
      <c r="B52" s="18" t="s">
        <v>112</v>
      </c>
      <c r="C52" s="46">
        <v>1615135951.03</v>
      </c>
      <c r="D52" s="46">
        <v>1615135951.03</v>
      </c>
      <c r="E52" s="37">
        <v>1611707234.8</v>
      </c>
      <c r="F52" s="37">
        <v>1611707234.8</v>
      </c>
      <c r="G52" s="37">
        <v>1611621173.1199999</v>
      </c>
    </row>
    <row r="53" spans="1:7" ht="15.75" x14ac:dyDescent="0.2">
      <c r="A53" s="15" t="s">
        <v>44</v>
      </c>
      <c r="B53" s="19" t="s">
        <v>113</v>
      </c>
      <c r="C53" s="45">
        <v>1136843600</v>
      </c>
      <c r="D53" s="45">
        <v>1136843600</v>
      </c>
      <c r="E53" s="40">
        <v>1136843600</v>
      </c>
      <c r="F53" s="40">
        <v>1136843600</v>
      </c>
      <c r="G53" s="40">
        <v>1136843600</v>
      </c>
    </row>
    <row r="54" spans="1:7" ht="25.5" x14ac:dyDescent="0.2">
      <c r="A54" s="15" t="s">
        <v>45</v>
      </c>
      <c r="B54" s="19" t="s">
        <v>114</v>
      </c>
      <c r="C54" s="45">
        <v>467657151.02999997</v>
      </c>
      <c r="D54" s="45">
        <v>467657151.02999997</v>
      </c>
      <c r="E54" s="40">
        <v>464228434.80000001</v>
      </c>
      <c r="F54" s="40">
        <v>464228434.80000001</v>
      </c>
      <c r="G54" s="40">
        <v>464142373.12</v>
      </c>
    </row>
    <row r="55" spans="1:7" ht="25.5" x14ac:dyDescent="0.2">
      <c r="A55" s="15" t="s">
        <v>46</v>
      </c>
      <c r="B55" s="19" t="s">
        <v>115</v>
      </c>
      <c r="C55" s="45">
        <v>10635200</v>
      </c>
      <c r="D55" s="45">
        <v>10635200</v>
      </c>
      <c r="E55" s="40">
        <v>10635200</v>
      </c>
      <c r="F55" s="40">
        <v>10635200</v>
      </c>
      <c r="G55" s="40">
        <v>10635200</v>
      </c>
    </row>
    <row r="56" spans="1:7" ht="15.75" x14ac:dyDescent="0.2">
      <c r="A56" s="16" t="s">
        <v>47</v>
      </c>
      <c r="B56" s="18" t="s">
        <v>116</v>
      </c>
      <c r="C56" s="46">
        <v>11801627963.530001</v>
      </c>
      <c r="D56" s="46">
        <v>12035823204.700001</v>
      </c>
      <c r="E56" s="37">
        <v>12331485611.639999</v>
      </c>
      <c r="F56" s="37">
        <v>12401742466.4</v>
      </c>
      <c r="G56" s="37">
        <v>12406742245.190001</v>
      </c>
    </row>
    <row r="57" spans="1:7" ht="15.75" x14ac:dyDescent="0.2">
      <c r="A57" s="15" t="s">
        <v>48</v>
      </c>
      <c r="B57" s="19" t="s">
        <v>117</v>
      </c>
      <c r="C57" s="45">
        <v>3174366762.1100001</v>
      </c>
      <c r="D57" s="45">
        <v>3174076762.1100001</v>
      </c>
      <c r="E57" s="40">
        <v>3163576095.0900002</v>
      </c>
      <c r="F57" s="40">
        <v>3203044605.0900002</v>
      </c>
      <c r="G57" s="40">
        <v>3197107921.0900002</v>
      </c>
    </row>
    <row r="58" spans="1:7" ht="15.75" x14ac:dyDescent="0.2">
      <c r="A58" s="15" t="s">
        <v>49</v>
      </c>
      <c r="B58" s="19" t="s">
        <v>118</v>
      </c>
      <c r="C58" s="45">
        <v>6123291941.3900003</v>
      </c>
      <c r="D58" s="45">
        <v>6205057220.3199997</v>
      </c>
      <c r="E58" s="40">
        <v>6406174695.3400002</v>
      </c>
      <c r="F58" s="40">
        <v>6436963040.1000004</v>
      </c>
      <c r="G58" s="40">
        <v>6435224474.3400002</v>
      </c>
    </row>
    <row r="59" spans="1:7" ht="15.75" x14ac:dyDescent="0.2">
      <c r="A59" s="15" t="s">
        <v>50</v>
      </c>
      <c r="B59" s="19" t="s">
        <v>119</v>
      </c>
      <c r="C59" s="45">
        <v>298155824.67000002</v>
      </c>
      <c r="D59" s="45">
        <v>448325824.67000002</v>
      </c>
      <c r="E59" s="40">
        <v>481410661.41000003</v>
      </c>
      <c r="F59" s="40">
        <v>481410661.41000003</v>
      </c>
      <c r="G59" s="40">
        <v>482158822.88999999</v>
      </c>
    </row>
    <row r="60" spans="1:7" ht="15.75" x14ac:dyDescent="0.2">
      <c r="A60" s="15" t="s">
        <v>51</v>
      </c>
      <c r="B60" s="19" t="s">
        <v>120</v>
      </c>
      <c r="C60" s="45">
        <v>1609079781.1600001</v>
      </c>
      <c r="D60" s="45">
        <v>1609079781.1600001</v>
      </c>
      <c r="E60" s="40">
        <v>1669105787.8099999</v>
      </c>
      <c r="F60" s="40">
        <v>1669105787.8099999</v>
      </c>
      <c r="G60" s="40">
        <v>1674908867.6500001</v>
      </c>
    </row>
    <row r="61" spans="1:7" ht="25.5" x14ac:dyDescent="0.2">
      <c r="A61" s="15" t="s">
        <v>52</v>
      </c>
      <c r="B61" s="19" t="s">
        <v>121</v>
      </c>
      <c r="C61" s="45">
        <v>56967828.43</v>
      </c>
      <c r="D61" s="45">
        <v>57249090.670000002</v>
      </c>
      <c r="E61" s="40">
        <v>63286657.469999999</v>
      </c>
      <c r="F61" s="40">
        <v>63286657.469999999</v>
      </c>
      <c r="G61" s="40">
        <v>69027634.400000006</v>
      </c>
    </row>
    <row r="62" spans="1:7" ht="15.75" x14ac:dyDescent="0.2">
      <c r="A62" s="15" t="s">
        <v>53</v>
      </c>
      <c r="B62" s="19" t="s">
        <v>122</v>
      </c>
      <c r="C62" s="45">
        <v>303467471.51999998</v>
      </c>
      <c r="D62" s="45">
        <v>303452471.51999998</v>
      </c>
      <c r="E62" s="40">
        <v>303452471.51999998</v>
      </c>
      <c r="F62" s="40">
        <v>303452471.51999998</v>
      </c>
      <c r="G62" s="40">
        <v>303138716.74000001</v>
      </c>
    </row>
    <row r="63" spans="1:7" ht="15.75" x14ac:dyDescent="0.2">
      <c r="A63" s="15" t="s">
        <v>54</v>
      </c>
      <c r="B63" s="19" t="s">
        <v>123</v>
      </c>
      <c r="C63" s="45">
        <v>236298354.25</v>
      </c>
      <c r="D63" s="45">
        <v>238582054.25</v>
      </c>
      <c r="E63" s="40">
        <v>244479243</v>
      </c>
      <c r="F63" s="40">
        <v>244479243</v>
      </c>
      <c r="G63" s="40">
        <v>245175808.08000001</v>
      </c>
    </row>
    <row r="64" spans="1:7" ht="15.75" x14ac:dyDescent="0.2">
      <c r="A64" s="16" t="s">
        <v>55</v>
      </c>
      <c r="B64" s="18" t="s">
        <v>124</v>
      </c>
      <c r="C64" s="46">
        <v>1138810818.9000001</v>
      </c>
      <c r="D64" s="46">
        <v>1165144507.9000001</v>
      </c>
      <c r="E64" s="37">
        <v>1175290947.3499999</v>
      </c>
      <c r="F64" s="37">
        <v>1175290947.3499999</v>
      </c>
      <c r="G64" s="37">
        <v>1176664752.5</v>
      </c>
    </row>
    <row r="65" spans="1:7" ht="15.75" x14ac:dyDescent="0.2">
      <c r="A65" s="15" t="s">
        <v>56</v>
      </c>
      <c r="B65" s="19" t="s">
        <v>125</v>
      </c>
      <c r="C65" s="45">
        <v>1107907318.0699999</v>
      </c>
      <c r="D65" s="45">
        <v>1133491007.0699999</v>
      </c>
      <c r="E65" s="40">
        <v>1140563761.8499999</v>
      </c>
      <c r="F65" s="40">
        <v>1140563761.8499999</v>
      </c>
      <c r="G65" s="40">
        <v>1141713761.8499999</v>
      </c>
    </row>
    <row r="66" spans="1:7" ht="25.5" x14ac:dyDescent="0.2">
      <c r="A66" s="15" t="s">
        <v>57</v>
      </c>
      <c r="B66" s="19" t="s">
        <v>126</v>
      </c>
      <c r="C66" s="45">
        <v>30903500.829999998</v>
      </c>
      <c r="D66" s="45">
        <v>31653500.829999998</v>
      </c>
      <c r="E66" s="40">
        <v>34727185.5</v>
      </c>
      <c r="F66" s="40">
        <v>34727185.5</v>
      </c>
      <c r="G66" s="40">
        <v>34950990.649999999</v>
      </c>
    </row>
    <row r="67" spans="1:7" ht="15.75" x14ac:dyDescent="0.2">
      <c r="A67" s="16" t="s">
        <v>58</v>
      </c>
      <c r="B67" s="18" t="s">
        <v>127</v>
      </c>
      <c r="C67" s="46">
        <v>5796142419.1999998</v>
      </c>
      <c r="D67" s="46">
        <v>6125989263.1300001</v>
      </c>
      <c r="E67" s="37">
        <v>6226407454.0100002</v>
      </c>
      <c r="F67" s="37">
        <v>6226407454.0100002</v>
      </c>
      <c r="G67" s="37">
        <v>6081418685.3400002</v>
      </c>
    </row>
    <row r="68" spans="1:7" ht="15.75" x14ac:dyDescent="0.2">
      <c r="A68" s="15" t="s">
        <v>59</v>
      </c>
      <c r="B68" s="19" t="s">
        <v>128</v>
      </c>
      <c r="C68" s="45">
        <v>2250067426.6700001</v>
      </c>
      <c r="D68" s="45">
        <v>2368856080.6700001</v>
      </c>
      <c r="E68" s="40">
        <v>2376591176.8299999</v>
      </c>
      <c r="F68" s="40">
        <v>2376591176.8299999</v>
      </c>
      <c r="G68" s="40">
        <v>2371640310.73</v>
      </c>
    </row>
    <row r="69" spans="1:7" ht="15.75" x14ac:dyDescent="0.2">
      <c r="A69" s="15" t="s">
        <v>60</v>
      </c>
      <c r="B69" s="19" t="s">
        <v>129</v>
      </c>
      <c r="C69" s="45">
        <v>2700853431.3200002</v>
      </c>
      <c r="D69" s="45">
        <v>2738872275.3200002</v>
      </c>
      <c r="E69" s="40">
        <v>2821717108.5500002</v>
      </c>
      <c r="F69" s="40">
        <v>2821717108.5500002</v>
      </c>
      <c r="G69" s="40">
        <v>2674315421.0500002</v>
      </c>
    </row>
    <row r="70" spans="1:7" ht="25.5" x14ac:dyDescent="0.2">
      <c r="A70" s="15" t="s">
        <v>61</v>
      </c>
      <c r="B70" s="19" t="s">
        <v>130</v>
      </c>
      <c r="C70" s="45">
        <v>77612121.489999995</v>
      </c>
      <c r="D70" s="45">
        <v>77612121.489999995</v>
      </c>
      <c r="E70" s="40">
        <v>80212121.489999995</v>
      </c>
      <c r="F70" s="40">
        <v>80212121.489999995</v>
      </c>
      <c r="G70" s="40">
        <v>85473754.790000007</v>
      </c>
    </row>
    <row r="71" spans="1:7" ht="15.75" x14ac:dyDescent="0.2">
      <c r="A71" s="15" t="s">
        <v>62</v>
      </c>
      <c r="B71" s="19" t="s">
        <v>131</v>
      </c>
      <c r="C71" s="45">
        <v>96111455.299999997</v>
      </c>
      <c r="D71" s="45">
        <v>116111455.3</v>
      </c>
      <c r="E71" s="40">
        <v>116111455.3</v>
      </c>
      <c r="F71" s="40">
        <v>116111455.3</v>
      </c>
      <c r="G71" s="40">
        <v>116111455.3</v>
      </c>
    </row>
    <row r="72" spans="1:7" ht="25.5" x14ac:dyDescent="0.2">
      <c r="A72" s="15" t="s">
        <v>63</v>
      </c>
      <c r="B72" s="19" t="s">
        <v>132</v>
      </c>
      <c r="C72" s="45">
        <v>173670587.41</v>
      </c>
      <c r="D72" s="45">
        <v>173670587.41</v>
      </c>
      <c r="E72" s="40">
        <v>173670587.41</v>
      </c>
      <c r="F72" s="40">
        <v>173670587.41</v>
      </c>
      <c r="G72" s="40">
        <v>173670587.41</v>
      </c>
    </row>
    <row r="73" spans="1:7" ht="15.75" x14ac:dyDescent="0.2">
      <c r="A73" s="15" t="s">
        <v>64</v>
      </c>
      <c r="B73" s="19" t="s">
        <v>133</v>
      </c>
      <c r="C73" s="45">
        <v>497827397.00999999</v>
      </c>
      <c r="D73" s="45">
        <v>650866742.94000006</v>
      </c>
      <c r="E73" s="40">
        <v>658105004.42999995</v>
      </c>
      <c r="F73" s="40">
        <v>658105004.42999995</v>
      </c>
      <c r="G73" s="40">
        <v>660207156.05999994</v>
      </c>
    </row>
    <row r="74" spans="1:7" ht="15.75" x14ac:dyDescent="0.2">
      <c r="A74" s="16" t="s">
        <v>65</v>
      </c>
      <c r="B74" s="18">
        <v>1000</v>
      </c>
      <c r="C74" s="46">
        <v>17056464590.190001</v>
      </c>
      <c r="D74" s="46">
        <v>17062285007.190001</v>
      </c>
      <c r="E74" s="37">
        <v>17174039268.709999</v>
      </c>
      <c r="F74" s="37">
        <v>17174039268.709999</v>
      </c>
      <c r="G74" s="37">
        <v>17168051686.08</v>
      </c>
    </row>
    <row r="75" spans="1:7" ht="15.75" x14ac:dyDescent="0.2">
      <c r="A75" s="15" t="s">
        <v>66</v>
      </c>
      <c r="B75" s="19">
        <v>1001</v>
      </c>
      <c r="C75" s="45">
        <v>69243857.010000005</v>
      </c>
      <c r="D75" s="45">
        <v>69243857.010000005</v>
      </c>
      <c r="E75" s="40">
        <v>74811694.489999995</v>
      </c>
      <c r="F75" s="40">
        <v>74811694.489999995</v>
      </c>
      <c r="G75" s="40">
        <v>75849648.730000004</v>
      </c>
    </row>
    <row r="76" spans="1:7" ht="15.75" x14ac:dyDescent="0.2">
      <c r="A76" s="15" t="s">
        <v>67</v>
      </c>
      <c r="B76" s="19">
        <v>1002</v>
      </c>
      <c r="C76" s="45">
        <v>1990918291.53</v>
      </c>
      <c r="D76" s="45">
        <v>1990918291.53</v>
      </c>
      <c r="E76" s="40">
        <v>2060484548.6800001</v>
      </c>
      <c r="F76" s="40">
        <v>2060484548.6800001</v>
      </c>
      <c r="G76" s="40">
        <v>2057150552.3199999</v>
      </c>
    </row>
    <row r="77" spans="1:7" ht="15.75" x14ac:dyDescent="0.2">
      <c r="A77" s="15" t="s">
        <v>68</v>
      </c>
      <c r="B77" s="19">
        <v>1003</v>
      </c>
      <c r="C77" s="45">
        <v>9619654510.1599998</v>
      </c>
      <c r="D77" s="45">
        <v>9619940011.6399994</v>
      </c>
      <c r="E77" s="40">
        <v>9630356599.7399998</v>
      </c>
      <c r="F77" s="40">
        <v>9630356599.7399998</v>
      </c>
      <c r="G77" s="40">
        <v>9631261819.7199993</v>
      </c>
    </row>
    <row r="78" spans="1:7" ht="15.75" x14ac:dyDescent="0.2">
      <c r="A78" s="15" t="s">
        <v>69</v>
      </c>
      <c r="B78" s="19">
        <v>1004</v>
      </c>
      <c r="C78" s="45">
        <v>4991484602.1700001</v>
      </c>
      <c r="D78" s="45">
        <v>4991244517.6899996</v>
      </c>
      <c r="E78" s="40">
        <v>4964647578.0200005</v>
      </c>
      <c r="F78" s="40">
        <v>4964647578.0200005</v>
      </c>
      <c r="G78" s="40">
        <v>4960137217.5299997</v>
      </c>
    </row>
    <row r="79" spans="1:7" ht="15.75" x14ac:dyDescent="0.2">
      <c r="A79" s="15" t="s">
        <v>70</v>
      </c>
      <c r="B79" s="19">
        <v>1006</v>
      </c>
      <c r="C79" s="45">
        <v>385163329.31999999</v>
      </c>
      <c r="D79" s="45">
        <v>390938329.31999999</v>
      </c>
      <c r="E79" s="40">
        <v>443738847.77999997</v>
      </c>
      <c r="F79" s="40">
        <v>443738847.77999997</v>
      </c>
      <c r="G79" s="40">
        <v>443652447.77999997</v>
      </c>
    </row>
    <row r="80" spans="1:7" ht="15.75" x14ac:dyDescent="0.2">
      <c r="A80" s="16" t="s">
        <v>71</v>
      </c>
      <c r="B80" s="18">
        <v>1100</v>
      </c>
      <c r="C80" s="46">
        <v>1010100715.5</v>
      </c>
      <c r="D80" s="46">
        <v>1061836091.84</v>
      </c>
      <c r="E80" s="37">
        <v>1101364213.8099999</v>
      </c>
      <c r="F80" s="37">
        <v>1101364213.8099999</v>
      </c>
      <c r="G80" s="37">
        <v>1100233663.1199999</v>
      </c>
    </row>
    <row r="81" spans="1:7" ht="15.75" x14ac:dyDescent="0.2">
      <c r="A81" s="15" t="s">
        <v>72</v>
      </c>
      <c r="B81" s="19">
        <v>1101</v>
      </c>
      <c r="C81" s="45">
        <v>5351832.1900000004</v>
      </c>
      <c r="D81" s="45">
        <v>5851832.1900000004</v>
      </c>
      <c r="E81" s="40">
        <v>5851832.1900000004</v>
      </c>
      <c r="F81" s="40">
        <v>5851832.1900000004</v>
      </c>
      <c r="G81" s="40">
        <v>5851832.1900000004</v>
      </c>
    </row>
    <row r="82" spans="1:7" ht="15.75" x14ac:dyDescent="0.2">
      <c r="A82" s="15" t="s">
        <v>73</v>
      </c>
      <c r="B82" s="19">
        <v>1102</v>
      </c>
      <c r="C82" s="45">
        <v>716421068.78999996</v>
      </c>
      <c r="D82" s="45">
        <v>761406445.13</v>
      </c>
      <c r="E82" s="40">
        <v>799309031.41999996</v>
      </c>
      <c r="F82" s="40">
        <v>799309031.41999996</v>
      </c>
      <c r="G82" s="40">
        <v>798809031.41999996</v>
      </c>
    </row>
    <row r="83" spans="1:7" ht="15.75" x14ac:dyDescent="0.2">
      <c r="A83" s="15" t="s">
        <v>74</v>
      </c>
      <c r="B83" s="19">
        <v>1103</v>
      </c>
      <c r="C83" s="45">
        <v>277669344.64999998</v>
      </c>
      <c r="D83" s="45">
        <v>283669344.64999998</v>
      </c>
      <c r="E83" s="40">
        <v>284229086.31999999</v>
      </c>
      <c r="F83" s="40">
        <v>284229086.31999999</v>
      </c>
      <c r="G83" s="40">
        <v>283598535.63</v>
      </c>
    </row>
    <row r="84" spans="1:7" ht="25.5" x14ac:dyDescent="0.2">
      <c r="A84" s="15" t="s">
        <v>75</v>
      </c>
      <c r="B84" s="19">
        <v>1105</v>
      </c>
      <c r="C84" s="45">
        <v>10658469.869999999</v>
      </c>
      <c r="D84" s="45">
        <v>10908469.869999999</v>
      </c>
      <c r="E84" s="40">
        <v>11974263.880000001</v>
      </c>
      <c r="F84" s="40">
        <v>11974263.880000001</v>
      </c>
      <c r="G84" s="40">
        <v>11974263.880000001</v>
      </c>
    </row>
    <row r="85" spans="1:7" ht="15.75" x14ac:dyDescent="0.2">
      <c r="A85" s="16" t="s">
        <v>76</v>
      </c>
      <c r="B85" s="18">
        <v>1200</v>
      </c>
      <c r="C85" s="46">
        <v>118914350.69</v>
      </c>
      <c r="D85" s="46">
        <v>120564350.69</v>
      </c>
      <c r="E85" s="37">
        <v>128053787.52</v>
      </c>
      <c r="F85" s="37">
        <v>128053787.52</v>
      </c>
      <c r="G85" s="37">
        <v>128162906.01000001</v>
      </c>
    </row>
    <row r="86" spans="1:7" ht="15.75" x14ac:dyDescent="0.2">
      <c r="A86" s="15" t="s">
        <v>77</v>
      </c>
      <c r="B86" s="19">
        <v>1202</v>
      </c>
      <c r="C86" s="45">
        <v>95810706.25</v>
      </c>
      <c r="D86" s="45">
        <v>96760706.25</v>
      </c>
      <c r="E86" s="40">
        <v>101840958.73</v>
      </c>
      <c r="F86" s="40">
        <v>101840958.73</v>
      </c>
      <c r="G86" s="40">
        <v>101840958.73</v>
      </c>
    </row>
    <row r="87" spans="1:7" ht="25.5" x14ac:dyDescent="0.2">
      <c r="A87" s="15" t="s">
        <v>78</v>
      </c>
      <c r="B87" s="19">
        <v>1204</v>
      </c>
      <c r="C87" s="45">
        <v>23103644.440000001</v>
      </c>
      <c r="D87" s="45">
        <v>23803644.440000001</v>
      </c>
      <c r="E87" s="40">
        <v>26212828.789999999</v>
      </c>
      <c r="F87" s="40">
        <v>26212828.789999999</v>
      </c>
      <c r="G87" s="40">
        <v>26321947.280000001</v>
      </c>
    </row>
    <row r="88" spans="1:7" ht="25.5" x14ac:dyDescent="0.2">
      <c r="A88" s="16" t="s">
        <v>79</v>
      </c>
      <c r="B88" s="18">
        <v>1300</v>
      </c>
      <c r="C88" s="46">
        <v>198085191.31</v>
      </c>
      <c r="D88" s="46">
        <v>27018192.02</v>
      </c>
      <c r="E88" s="37">
        <v>27018192.02</v>
      </c>
      <c r="F88" s="37">
        <v>27018192.02</v>
      </c>
      <c r="G88" s="37">
        <v>11729234.310000001</v>
      </c>
    </row>
    <row r="89" spans="1:7" ht="25.5" x14ac:dyDescent="0.2">
      <c r="A89" s="15" t="s">
        <v>80</v>
      </c>
      <c r="B89" s="19">
        <v>1301</v>
      </c>
      <c r="C89" s="45">
        <v>198085191.31</v>
      </c>
      <c r="D89" s="45">
        <v>27018192.02</v>
      </c>
      <c r="E89" s="40">
        <v>27018192.02</v>
      </c>
      <c r="F89" s="40">
        <v>27018192.02</v>
      </c>
      <c r="G89" s="40">
        <v>11729234.310000001</v>
      </c>
    </row>
    <row r="90" spans="1:7" ht="51" x14ac:dyDescent="0.2">
      <c r="A90" s="16" t="s">
        <v>81</v>
      </c>
      <c r="B90" s="21">
        <v>1400</v>
      </c>
      <c r="C90" s="46">
        <v>5292461545.0799999</v>
      </c>
      <c r="D90" s="46">
        <v>5292461545.0799999</v>
      </c>
      <c r="E90" s="37">
        <v>5593366685.0799999</v>
      </c>
      <c r="F90" s="37">
        <v>5704583488.1999998</v>
      </c>
      <c r="G90" s="37">
        <v>5704583488.1999998</v>
      </c>
    </row>
    <row r="91" spans="1:7" ht="38.25" x14ac:dyDescent="0.2">
      <c r="A91" s="15" t="s">
        <v>82</v>
      </c>
      <c r="B91" s="22">
        <v>1401</v>
      </c>
      <c r="C91" s="45">
        <v>4166250400</v>
      </c>
      <c r="D91" s="45">
        <v>4166250400</v>
      </c>
      <c r="E91" s="40">
        <v>4166250400</v>
      </c>
      <c r="F91" s="41">
        <v>4166250400</v>
      </c>
      <c r="G91" s="41">
        <v>4166250400</v>
      </c>
    </row>
    <row r="92" spans="1:7" x14ac:dyDescent="0.2">
      <c r="A92" s="17" t="s">
        <v>83</v>
      </c>
      <c r="B92" s="22">
        <v>1402</v>
      </c>
      <c r="C92" s="45">
        <v>919080640.02999997</v>
      </c>
      <c r="D92" s="45">
        <v>919080640.02999997</v>
      </c>
      <c r="E92" s="40">
        <v>1219985780.03</v>
      </c>
      <c r="F92" s="39">
        <v>1331202583.1500001</v>
      </c>
      <c r="G92" s="39">
        <v>1331202583.1500001</v>
      </c>
    </row>
    <row r="93" spans="1:7" ht="25.5" x14ac:dyDescent="0.2">
      <c r="A93" s="32" t="s">
        <v>134</v>
      </c>
      <c r="B93" s="33">
        <v>1403</v>
      </c>
      <c r="C93" s="76">
        <v>207130505.05000001</v>
      </c>
      <c r="D93" s="45">
        <v>207130505.05000001</v>
      </c>
      <c r="E93" s="39">
        <v>207130505.05000001</v>
      </c>
      <c r="F93" s="41">
        <v>207130505.05000001</v>
      </c>
      <c r="G93" s="41">
        <v>207130505.05000001</v>
      </c>
    </row>
    <row r="94" spans="1:7" x14ac:dyDescent="0.2">
      <c r="C94" s="50"/>
    </row>
    <row r="95" spans="1:7" ht="15" x14ac:dyDescent="0.25">
      <c r="D95" s="51"/>
      <c r="E95" s="27"/>
      <c r="F95" s="27"/>
      <c r="G95" s="27"/>
    </row>
    <row r="96" spans="1:7" ht="15" x14ac:dyDescent="0.25">
      <c r="C96" s="51">
        <f>C24-C25-C34-C36-C39-C47-C52-C56-C64-C67-C74-C80-C85-C88-C90</f>
        <v>7.62939453125E-6</v>
      </c>
      <c r="D96" s="51">
        <f>D24-D25-D34-D36-D39-D47-D52-D56-D64-D67-D74-D80-D85-D88-D90</f>
        <v>0</v>
      </c>
      <c r="E96" s="27">
        <f>E24-E25-E34-E36-E39-E47-E52-E56-E64-E67-E74-E80-E85-E88-E90</f>
        <v>-7.62939453125E-6</v>
      </c>
      <c r="F96" s="27">
        <f>F24-F25-F34-F36-F39-F47-F52-F56-F64-F67-F74-F80-F85-F88-F90</f>
        <v>-1.239776611328125E-5</v>
      </c>
      <c r="G96" s="27">
        <f>G24-G25-G34-G36-G39-G47-G52-G56-G64-G67-G74-G80-G85-G88-G90</f>
        <v>-1.049041748046875E-5</v>
      </c>
    </row>
    <row r="97" spans="3:7" ht="15" x14ac:dyDescent="0.25">
      <c r="C97" s="51">
        <f>C25-C26-C27-C28-C29-C30-C31-C32-C33</f>
        <v>0</v>
      </c>
      <c r="D97" s="51">
        <f>D25-D26-D27-D28-D29-D30-D31-D32-D33</f>
        <v>0</v>
      </c>
      <c r="E97" s="27">
        <f>E25-E26-E27-E28-E29-E30-E31-E32-E33</f>
        <v>0</v>
      </c>
      <c r="F97" s="27">
        <f>F25-F26-F27-F28-F29-F30-F31-F32-F33</f>
        <v>0</v>
      </c>
      <c r="G97" s="27">
        <f>G25-G26-G27-G28-G29-G30-G31-G32-G33</f>
        <v>0</v>
      </c>
    </row>
    <row r="98" spans="3:7" ht="15" x14ac:dyDescent="0.25">
      <c r="C98" s="51">
        <f>C34-C35</f>
        <v>0</v>
      </c>
      <c r="D98" s="51">
        <f>D34-D35</f>
        <v>0</v>
      </c>
      <c r="E98" s="27">
        <f>E34-E35</f>
        <v>0</v>
      </c>
      <c r="F98" s="27">
        <f>F34-F35</f>
        <v>0</v>
      </c>
      <c r="G98" s="27">
        <f>G34-G35</f>
        <v>0</v>
      </c>
    </row>
    <row r="99" spans="3:7" ht="15" x14ac:dyDescent="0.25">
      <c r="C99" s="51">
        <f>C36-C37-C38</f>
        <v>0</v>
      </c>
      <c r="D99" s="51">
        <f>D36-D37-D38</f>
        <v>0</v>
      </c>
      <c r="E99" s="27">
        <f>E36-E37-E38</f>
        <v>0</v>
      </c>
      <c r="F99" s="27">
        <f>F36-F37-F38</f>
        <v>0</v>
      </c>
      <c r="G99" s="27">
        <f>G36-G37-G38</f>
        <v>0</v>
      </c>
    </row>
    <row r="100" spans="3:7" ht="15" x14ac:dyDescent="0.25">
      <c r="C100" s="51">
        <f>C39-C40-C41-C42-C43-C44-C45-C46</f>
        <v>-2.384185791015625E-6</v>
      </c>
      <c r="D100" s="51">
        <f>D39-D40-D41-D42-D43-D44-D45-D46</f>
        <v>-2.384185791015625E-6</v>
      </c>
      <c r="E100" s="27">
        <f>E39-E40-E41-E42-E43-E44-E45-E46</f>
        <v>0</v>
      </c>
      <c r="F100" s="27">
        <f>F39-F40-F41-F42-F43-F44-F45-F46</f>
        <v>2.1457672119140625E-6</v>
      </c>
      <c r="G100" s="27">
        <f>G39-G40-G41-G42-G43-G44-G45-G46</f>
        <v>0</v>
      </c>
    </row>
    <row r="101" spans="3:7" ht="15" x14ac:dyDescent="0.25">
      <c r="C101" s="51">
        <f>C47-C48-C49-C50-C51</f>
        <v>0</v>
      </c>
      <c r="D101" s="51">
        <f t="shared" ref="D101:G101" si="1">D47-D48-D49-D50-D51</f>
        <v>0</v>
      </c>
      <c r="E101" s="27">
        <f t="shared" ref="E101" si="2">E47-E48-E49-E50-E51</f>
        <v>0</v>
      </c>
      <c r="F101" s="27">
        <f t="shared" si="1"/>
        <v>0</v>
      </c>
      <c r="G101" s="27">
        <f t="shared" si="1"/>
        <v>0</v>
      </c>
    </row>
    <row r="102" spans="3:7" ht="15" x14ac:dyDescent="0.25">
      <c r="C102" s="51">
        <f>C52-C53-C54-C55</f>
        <v>0</v>
      </c>
      <c r="D102" s="51">
        <f t="shared" ref="D102:G102" si="3">D52-D53-D54-D55</f>
        <v>0</v>
      </c>
      <c r="E102" s="27">
        <f t="shared" ref="E102" si="4">E52-E53-E54-E55</f>
        <v>-5.9604644775390625E-8</v>
      </c>
      <c r="F102" s="27">
        <f t="shared" si="3"/>
        <v>-5.9604644775390625E-8</v>
      </c>
      <c r="G102" s="27">
        <f t="shared" si="3"/>
        <v>-1.1920928955078125E-7</v>
      </c>
    </row>
    <row r="103" spans="3:7" ht="15" x14ac:dyDescent="0.25">
      <c r="C103" s="51">
        <f>C56-C57-C58-C59-C60-C61-C62-C63</f>
        <v>-3.5762786865234375E-7</v>
      </c>
      <c r="D103" s="51">
        <f t="shared" ref="D103:G103" si="5">D56-D57-D58-D59-D60-D61-D62-D63</f>
        <v>3.5762786865234375E-7</v>
      </c>
      <c r="E103" s="27">
        <f t="shared" ref="E103" si="6">E56-E57-E58-E59-E60-E61-E62-E63</f>
        <v>-7.152557373046875E-7</v>
      </c>
      <c r="F103" s="27">
        <f t="shared" si="5"/>
        <v>-7.152557373046875E-7</v>
      </c>
      <c r="G103" s="27">
        <f t="shared" si="5"/>
        <v>2.6822090148925781E-7</v>
      </c>
    </row>
    <row r="104" spans="3:7" ht="15" x14ac:dyDescent="0.25">
      <c r="C104" s="51">
        <f>C64-C65-C66</f>
        <v>1.6391277313232422E-7</v>
      </c>
      <c r="D104" s="51">
        <f t="shared" ref="D104:G104" si="7">D64-D65-D66</f>
        <v>1.6391277313232422E-7</v>
      </c>
      <c r="E104" s="27">
        <f t="shared" ref="E104" si="8">E64-E65-E66</f>
        <v>0</v>
      </c>
      <c r="F104" s="27">
        <f t="shared" si="7"/>
        <v>0</v>
      </c>
      <c r="G104" s="27">
        <f t="shared" si="7"/>
        <v>9.6857547760009766E-8</v>
      </c>
    </row>
    <row r="105" spans="3:7" ht="15" x14ac:dyDescent="0.25">
      <c r="C105" s="51">
        <f>C67-C68-C69-C70-C71-C72-C73</f>
        <v>0</v>
      </c>
      <c r="D105" s="51">
        <f t="shared" ref="D105:G105" si="9">D67-D68-D69-D70-D71-D72-D73</f>
        <v>0</v>
      </c>
      <c r="E105" s="27">
        <f t="shared" ref="E105" si="10">E67-E68-E69-E70-E71-E72-E73</f>
        <v>0</v>
      </c>
      <c r="F105" s="27">
        <f t="shared" si="9"/>
        <v>0</v>
      </c>
      <c r="G105" s="27">
        <f t="shared" si="9"/>
        <v>0</v>
      </c>
    </row>
    <row r="106" spans="3:7" ht="15" x14ac:dyDescent="0.25">
      <c r="C106" s="51">
        <f t="shared" ref="C106" si="11">C74-C75-C76-C77-C78-C79</f>
        <v>0</v>
      </c>
      <c r="D106" s="51">
        <f t="shared" ref="D106:G106" si="12">D74-D75-D76-D77-D78-D79</f>
        <v>6.5565109252929688E-7</v>
      </c>
      <c r="E106" s="27">
        <f t="shared" ref="E106" si="13">E74-E75-E76-E77-E78-E79</f>
        <v>-1.1920928955078125E-6</v>
      </c>
      <c r="F106" s="27">
        <f t="shared" si="12"/>
        <v>-1.1920928955078125E-6</v>
      </c>
      <c r="G106" s="27">
        <f t="shared" si="12"/>
        <v>1.6689300537109375E-6</v>
      </c>
    </row>
    <row r="107" spans="3:7" ht="15" x14ac:dyDescent="0.25">
      <c r="C107" s="51">
        <f t="shared" ref="C107" si="14">C80-C81-C82-C83-C84</f>
        <v>0</v>
      </c>
      <c r="D107" s="51">
        <f t="shared" ref="D107:G107" si="15">D80-D81-D82-D83-D84</f>
        <v>0</v>
      </c>
      <c r="E107" s="27">
        <f t="shared" ref="E107" si="16">E80-E81-E82-E83-E84</f>
        <v>-6.5192580223083496E-8</v>
      </c>
      <c r="F107" s="27">
        <f t="shared" si="15"/>
        <v>-6.5192580223083496E-8</v>
      </c>
      <c r="G107" s="27">
        <f t="shared" si="15"/>
        <v>-1.2479722499847412E-7</v>
      </c>
    </row>
    <row r="108" spans="3:7" ht="15" x14ac:dyDescent="0.25">
      <c r="C108" s="51">
        <f t="shared" ref="C108" si="17">C85-C86-C87</f>
        <v>0</v>
      </c>
      <c r="D108" s="51">
        <f t="shared" ref="D108:G108" si="18">D85-D86-D87</f>
        <v>0</v>
      </c>
      <c r="E108" s="27">
        <f t="shared" ref="E108" si="19">E85-E86-E87</f>
        <v>0</v>
      </c>
      <c r="F108" s="27">
        <f t="shared" si="18"/>
        <v>0</v>
      </c>
      <c r="G108" s="27">
        <f t="shared" si="18"/>
        <v>0</v>
      </c>
    </row>
    <row r="109" spans="3:7" ht="15" x14ac:dyDescent="0.25">
      <c r="C109" s="51">
        <f t="shared" ref="C109" si="20">C88-C89</f>
        <v>0</v>
      </c>
      <c r="D109" s="51">
        <f t="shared" ref="D109:G109" si="21">D88-D89</f>
        <v>0</v>
      </c>
      <c r="E109" s="27">
        <f t="shared" ref="E109" si="22">E88-E89</f>
        <v>0</v>
      </c>
      <c r="F109" s="27">
        <f t="shared" si="21"/>
        <v>0</v>
      </c>
      <c r="G109" s="27">
        <f t="shared" si="21"/>
        <v>0</v>
      </c>
    </row>
    <row r="110" spans="3:7" ht="15" x14ac:dyDescent="0.2">
      <c r="C110" s="51">
        <f t="shared" ref="C110" si="23">C90-C91-C92-C93</f>
        <v>0</v>
      </c>
      <c r="D110" s="77">
        <f t="shared" ref="D110:G110" si="24">D90-D91-D92-D93</f>
        <v>0</v>
      </c>
      <c r="E110" s="1">
        <f t="shared" ref="E110" si="25">E90-E91-E92-E93</f>
        <v>0</v>
      </c>
      <c r="F110" s="1">
        <f t="shared" si="24"/>
        <v>-2.9802322387695313E-7</v>
      </c>
      <c r="G110" s="1">
        <f t="shared" si="24"/>
        <v>-2.9802322387695313E-7</v>
      </c>
    </row>
  </sheetData>
  <mergeCells count="2">
    <mergeCell ref="A1:G1"/>
    <mergeCell ref="A2:G2"/>
  </mergeCells>
  <pageMargins left="0" right="0" top="0.98425196850393704" bottom="0.59055118110236227" header="0" footer="0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I8" sqref="I8"/>
    </sheetView>
  </sheetViews>
  <sheetFormatPr defaultRowHeight="12.75" x14ac:dyDescent="0.2"/>
  <cols>
    <col min="1" max="1" width="44.5703125" customWidth="1"/>
    <col min="2" max="2" width="26.140625" customWidth="1"/>
    <col min="3" max="3" width="22.5703125" style="52" customWidth="1"/>
    <col min="4" max="4" width="23.140625" style="52" customWidth="1"/>
    <col min="5" max="8" width="23.140625" customWidth="1"/>
    <col min="9" max="9" width="17.85546875" customWidth="1"/>
    <col min="10" max="10" width="20.85546875" customWidth="1"/>
    <col min="11" max="12" width="12.140625" customWidth="1"/>
  </cols>
  <sheetData>
    <row r="1" spans="1:10" ht="28.5" customHeight="1" x14ac:dyDescent="0.2">
      <c r="A1" s="92"/>
      <c r="B1" s="92"/>
      <c r="C1" s="92"/>
      <c r="D1" s="92"/>
      <c r="E1" s="92"/>
      <c r="F1" s="92"/>
      <c r="G1" s="92"/>
      <c r="H1" s="92"/>
    </row>
    <row r="2" spans="1:10" ht="72" customHeight="1" x14ac:dyDescent="0.2">
      <c r="A2" s="93" t="s">
        <v>166</v>
      </c>
      <c r="B2" s="93"/>
      <c r="C2" s="93"/>
      <c r="D2" s="93"/>
      <c r="E2" s="93"/>
      <c r="F2" s="93"/>
      <c r="G2" s="93"/>
      <c r="H2" s="93"/>
    </row>
    <row r="3" spans="1:10" ht="15.75" x14ac:dyDescent="0.2">
      <c r="A3" s="3"/>
      <c r="B3" s="3"/>
      <c r="C3" s="3"/>
      <c r="D3" s="3"/>
      <c r="E3" s="3"/>
      <c r="F3" s="3"/>
      <c r="G3" s="3"/>
      <c r="H3" s="3"/>
    </row>
    <row r="4" spans="1:10" ht="78.75" x14ac:dyDescent="0.2">
      <c r="A4" s="6" t="s">
        <v>0</v>
      </c>
      <c r="B4" s="4" t="s">
        <v>1</v>
      </c>
      <c r="C4" s="28" t="s">
        <v>160</v>
      </c>
      <c r="D4" s="28" t="s">
        <v>159</v>
      </c>
      <c r="E4" s="28" t="s">
        <v>161</v>
      </c>
      <c r="F4" s="5" t="s">
        <v>163</v>
      </c>
      <c r="G4" s="5" t="s">
        <v>162</v>
      </c>
      <c r="H4" s="5" t="s">
        <v>158</v>
      </c>
    </row>
    <row r="5" spans="1:10" x14ac:dyDescent="0.2">
      <c r="A5" s="54" t="s">
        <v>10</v>
      </c>
      <c r="B5" s="10" t="s">
        <v>9</v>
      </c>
      <c r="C5" s="34">
        <v>59111909781.599998</v>
      </c>
      <c r="D5" s="53">
        <f>Изменения!D5-Изменения!C5</f>
        <v>167473354.40000153</v>
      </c>
      <c r="E5" s="53">
        <f>Изменения!E5-Изменения!D5</f>
        <v>632496000</v>
      </c>
      <c r="F5" s="37">
        <f>Изменения!F5-Изменения!E5</f>
        <v>1034800</v>
      </c>
      <c r="G5" s="37">
        <f>Изменения!G5-Изменения!F5</f>
        <v>2948201138.6600037</v>
      </c>
      <c r="H5" s="90">
        <v>62861115074.660004</v>
      </c>
      <c r="I5" s="1"/>
    </row>
    <row r="6" spans="1:10" x14ac:dyDescent="0.2">
      <c r="A6" s="78" t="s">
        <v>136</v>
      </c>
      <c r="B6" s="79" t="s">
        <v>148</v>
      </c>
      <c r="C6" s="60">
        <v>29495599681.580002</v>
      </c>
      <c r="D6" s="36">
        <v>0</v>
      </c>
      <c r="E6" s="36">
        <v>0</v>
      </c>
      <c r="F6" s="37">
        <v>0</v>
      </c>
      <c r="G6" s="61">
        <v>3151853588.1599998</v>
      </c>
      <c r="H6" s="53">
        <v>32647453269.740002</v>
      </c>
      <c r="I6" s="1"/>
    </row>
    <row r="7" spans="1:10" ht="15.75" x14ac:dyDescent="0.2">
      <c r="A7" s="80" t="s">
        <v>137</v>
      </c>
      <c r="B7" s="81" t="s">
        <v>149</v>
      </c>
      <c r="C7" s="62">
        <v>6647719000</v>
      </c>
      <c r="D7" s="38">
        <v>0</v>
      </c>
      <c r="E7" s="63">
        <v>0</v>
      </c>
      <c r="F7" s="40">
        <v>0</v>
      </c>
      <c r="G7" s="64">
        <v>0</v>
      </c>
      <c r="H7" s="65">
        <v>6647719000</v>
      </c>
    </row>
    <row r="8" spans="1:10" ht="15.75" x14ac:dyDescent="0.2">
      <c r="A8" s="80" t="s">
        <v>138</v>
      </c>
      <c r="B8" s="81" t="s">
        <v>150</v>
      </c>
      <c r="C8" s="62">
        <v>9091451000</v>
      </c>
      <c r="D8" s="38">
        <v>0</v>
      </c>
      <c r="E8" s="63">
        <v>0</v>
      </c>
      <c r="F8" s="40">
        <v>0</v>
      </c>
      <c r="G8" s="64">
        <v>0</v>
      </c>
      <c r="H8" s="65">
        <v>9091451000</v>
      </c>
    </row>
    <row r="9" spans="1:10" ht="41.25" customHeight="1" x14ac:dyDescent="0.2">
      <c r="A9" s="80" t="s">
        <v>139</v>
      </c>
      <c r="B9" s="81" t="s">
        <v>151</v>
      </c>
      <c r="C9" s="62">
        <v>6318527504.8299999</v>
      </c>
      <c r="D9" s="38">
        <v>0</v>
      </c>
      <c r="E9" s="38">
        <v>0</v>
      </c>
      <c r="F9" s="40">
        <v>0</v>
      </c>
      <c r="G9" s="66">
        <v>814532695.17000008</v>
      </c>
      <c r="H9" s="65">
        <v>7133060200</v>
      </c>
    </row>
    <row r="10" spans="1:10" ht="29.25" customHeight="1" x14ac:dyDescent="0.2">
      <c r="A10" s="80" t="s">
        <v>140</v>
      </c>
      <c r="B10" s="81" t="s">
        <v>152</v>
      </c>
      <c r="C10" s="62">
        <v>3886219000</v>
      </c>
      <c r="D10" s="38">
        <v>0</v>
      </c>
      <c r="E10" s="38">
        <v>0</v>
      </c>
      <c r="F10" s="40">
        <v>0</v>
      </c>
      <c r="G10" s="66">
        <v>903667292.77000046</v>
      </c>
      <c r="H10" s="65">
        <v>4789886292.7700005</v>
      </c>
    </row>
    <row r="11" spans="1:10" ht="15.75" x14ac:dyDescent="0.2">
      <c r="A11" s="80" t="s">
        <v>141</v>
      </c>
      <c r="B11" s="81" t="s">
        <v>153</v>
      </c>
      <c r="C11" s="62">
        <v>2029021000</v>
      </c>
      <c r="D11" s="38">
        <v>0</v>
      </c>
      <c r="E11" s="63">
        <v>0</v>
      </c>
      <c r="F11" s="40">
        <v>0</v>
      </c>
      <c r="G11" s="64">
        <v>0</v>
      </c>
      <c r="H11" s="65">
        <v>2029021000</v>
      </c>
    </row>
    <row r="12" spans="1:10" ht="15.75" x14ac:dyDescent="0.2">
      <c r="A12" s="80" t="s">
        <v>142</v>
      </c>
      <c r="B12" s="82" t="s">
        <v>154</v>
      </c>
      <c r="C12" s="62">
        <v>817086000</v>
      </c>
      <c r="D12" s="67">
        <v>0</v>
      </c>
      <c r="E12" s="63">
        <v>0</v>
      </c>
      <c r="F12" s="40">
        <v>0</v>
      </c>
      <c r="G12" s="66">
        <v>0</v>
      </c>
      <c r="H12" s="65">
        <v>817086000</v>
      </c>
    </row>
    <row r="13" spans="1:10" ht="15.75" x14ac:dyDescent="0.2">
      <c r="A13" s="80" t="s">
        <v>143</v>
      </c>
      <c r="B13" s="82" t="s">
        <v>155</v>
      </c>
      <c r="C13" s="62">
        <v>1008000</v>
      </c>
      <c r="D13" s="67">
        <v>0</v>
      </c>
      <c r="E13" s="63">
        <v>0</v>
      </c>
      <c r="F13" s="40">
        <v>0</v>
      </c>
      <c r="G13" s="64">
        <v>0</v>
      </c>
      <c r="H13" s="65">
        <v>1008000</v>
      </c>
    </row>
    <row r="14" spans="1:10" ht="15.75" x14ac:dyDescent="0.2">
      <c r="A14" s="80" t="s">
        <v>144</v>
      </c>
      <c r="B14" s="82" t="s">
        <v>156</v>
      </c>
      <c r="C14" s="62">
        <v>23000</v>
      </c>
      <c r="D14" s="67">
        <v>0</v>
      </c>
      <c r="E14" s="63">
        <v>0</v>
      </c>
      <c r="F14" s="40">
        <v>0</v>
      </c>
      <c r="G14" s="64">
        <v>0</v>
      </c>
      <c r="H14" s="65">
        <v>23000</v>
      </c>
    </row>
    <row r="15" spans="1:10" ht="41.25" customHeight="1" x14ac:dyDescent="0.2">
      <c r="A15" s="80" t="s">
        <v>145</v>
      </c>
      <c r="B15" s="82" t="s">
        <v>157</v>
      </c>
      <c r="C15" s="62">
        <v>1472000</v>
      </c>
      <c r="D15" s="67">
        <v>0</v>
      </c>
      <c r="E15" s="63">
        <v>0</v>
      </c>
      <c r="F15" s="40">
        <v>0</v>
      </c>
      <c r="G15" s="64">
        <v>0</v>
      </c>
      <c r="H15" s="65">
        <v>1472000</v>
      </c>
    </row>
    <row r="16" spans="1:10" ht="18.75" customHeight="1" x14ac:dyDescent="0.2">
      <c r="A16" s="83" t="s">
        <v>146</v>
      </c>
      <c r="B16" s="84" t="s">
        <v>147</v>
      </c>
      <c r="C16" s="62">
        <v>703073176.75</v>
      </c>
      <c r="D16" s="68">
        <v>0</v>
      </c>
      <c r="E16" s="69">
        <v>0</v>
      </c>
      <c r="F16" s="70">
        <v>0</v>
      </c>
      <c r="G16" s="71">
        <v>1433653600.2200012</v>
      </c>
      <c r="H16" s="72">
        <v>2136726776.9700012</v>
      </c>
      <c r="J16" s="35"/>
    </row>
    <row r="17" spans="1:10" ht="21" customHeight="1" x14ac:dyDescent="0.2">
      <c r="A17" s="7" t="s">
        <v>2</v>
      </c>
      <c r="B17" s="11" t="s">
        <v>11</v>
      </c>
      <c r="C17" s="34">
        <v>29616310100.02</v>
      </c>
      <c r="D17" s="37">
        <f>Изменения!D17-Изменения!C17</f>
        <v>167473354.39999771</v>
      </c>
      <c r="E17" s="36">
        <f>Изменения!E17-Изменения!D17</f>
        <v>632496000</v>
      </c>
      <c r="F17" s="36">
        <f>Изменения!F17-Изменения!E17</f>
        <v>1034800</v>
      </c>
      <c r="G17" s="37">
        <f>Изменения!G17-Изменения!F17</f>
        <v>-203652449.5</v>
      </c>
      <c r="H17" s="37">
        <v>30213661804.919998</v>
      </c>
      <c r="I17" s="1"/>
      <c r="J17" s="1"/>
    </row>
    <row r="18" spans="1:10" ht="44.25" customHeight="1" x14ac:dyDescent="0.2">
      <c r="A18" s="7" t="s">
        <v>3</v>
      </c>
      <c r="B18" s="12" t="s">
        <v>12</v>
      </c>
      <c r="C18" s="34">
        <v>29201150621.32</v>
      </c>
      <c r="D18" s="37">
        <f>Изменения!D18-Изменения!C18</f>
        <v>260776800</v>
      </c>
      <c r="E18" s="37">
        <f>Изменения!E18-Изменения!D18</f>
        <v>954352033.09999847</v>
      </c>
      <c r="F18" s="37">
        <f>Изменения!F18-Изменения!E18</f>
        <v>-320900233.09999847</v>
      </c>
      <c r="G18" s="37">
        <f>Изменения!G18-Изменения!F18</f>
        <v>-185475400</v>
      </c>
      <c r="H18" s="37">
        <v>29909903821.32</v>
      </c>
      <c r="I18" s="1"/>
    </row>
    <row r="19" spans="1:10" ht="29.25" customHeight="1" x14ac:dyDescent="0.2">
      <c r="A19" s="8" t="s">
        <v>4</v>
      </c>
      <c r="B19" s="13" t="s">
        <v>13</v>
      </c>
      <c r="C19" s="47">
        <v>14518867200</v>
      </c>
      <c r="D19" s="40">
        <f>Изменения!D19-Изменения!C19</f>
        <v>0</v>
      </c>
      <c r="E19" s="38">
        <f>Изменения!E19-Изменения!D19</f>
        <v>0</v>
      </c>
      <c r="F19" s="38">
        <f>Изменения!F19-Изменения!E19</f>
        <v>0</v>
      </c>
      <c r="G19" s="40">
        <f>Изменения!G19-Изменения!F19</f>
        <v>0</v>
      </c>
      <c r="H19" s="40">
        <v>14518867200</v>
      </c>
    </row>
    <row r="20" spans="1:10" ht="30" customHeight="1" x14ac:dyDescent="0.2">
      <c r="A20" s="8" t="s">
        <v>5</v>
      </c>
      <c r="B20" s="13" t="s">
        <v>14</v>
      </c>
      <c r="C20" s="47">
        <v>10316295800</v>
      </c>
      <c r="D20" s="40">
        <f>Изменения!D20-Изменения!C20</f>
        <v>20000000</v>
      </c>
      <c r="E20" s="38">
        <f>Изменения!E20-Изменения!D20</f>
        <v>34417000</v>
      </c>
      <c r="F20" s="38">
        <f>Изменения!F20-Изменения!E20</f>
        <v>0</v>
      </c>
      <c r="G20" s="40">
        <f>Изменения!G20-Изменения!F20</f>
        <v>-185680600</v>
      </c>
      <c r="H20" s="40">
        <v>10185032200</v>
      </c>
    </row>
    <row r="21" spans="1:10" ht="30.75" customHeight="1" x14ac:dyDescent="0.2">
      <c r="A21" s="8" t="s">
        <v>6</v>
      </c>
      <c r="B21" s="13" t="s">
        <v>15</v>
      </c>
      <c r="C21" s="47">
        <v>2702415200</v>
      </c>
      <c r="D21" s="40">
        <f>Изменения!D21-Изменения!C21</f>
        <v>0</v>
      </c>
      <c r="E21" s="38">
        <f>Изменения!E21-Изменения!D21</f>
        <v>0</v>
      </c>
      <c r="F21" s="38">
        <f>Изменения!F21-Изменения!E21</f>
        <v>1034800</v>
      </c>
      <c r="G21" s="40">
        <f>Изменения!G21-Изменения!F21</f>
        <v>205200</v>
      </c>
      <c r="H21" s="40">
        <v>2703655200</v>
      </c>
      <c r="I21" s="9"/>
    </row>
    <row r="22" spans="1:10" x14ac:dyDescent="0.2">
      <c r="A22" s="8" t="s">
        <v>7</v>
      </c>
      <c r="B22" s="13" t="s">
        <v>16</v>
      </c>
      <c r="C22" s="47">
        <v>1663572421.3199999</v>
      </c>
      <c r="D22" s="40">
        <f>Изменения!D22-Изменения!C22</f>
        <v>240776800</v>
      </c>
      <c r="E22" s="38">
        <f>Изменения!E22-Изменения!D22</f>
        <v>598000000.00000024</v>
      </c>
      <c r="F22" s="38">
        <f>Изменения!F22-Изменения!E22</f>
        <v>0</v>
      </c>
      <c r="G22" s="40">
        <f>Изменения!G22-Изменения!F22</f>
        <v>0</v>
      </c>
      <c r="H22" s="40">
        <v>2502349221.3200002</v>
      </c>
    </row>
    <row r="23" spans="1:10" ht="18" customHeight="1" x14ac:dyDescent="0.2">
      <c r="A23" s="7" t="s">
        <v>8</v>
      </c>
      <c r="B23" s="14" t="s">
        <v>9</v>
      </c>
      <c r="C23" s="48">
        <v>415159478.70000076</v>
      </c>
      <c r="D23" s="55">
        <f>Изменения!D23-Изменения!C23</f>
        <v>-93303445.600002289</v>
      </c>
      <c r="E23" s="56">
        <f>Изменения!E23-Изменения!D23</f>
        <v>-321856033.09999847</v>
      </c>
      <c r="F23" s="56">
        <f>Изменения!F23-Изменения!E23</f>
        <v>321935033.09999847</v>
      </c>
      <c r="G23" s="34">
        <f>Изменения!G23-Изменения!F23</f>
        <v>-18177049.5</v>
      </c>
      <c r="H23" s="34">
        <v>303757983.59999847</v>
      </c>
      <c r="I23" s="59"/>
    </row>
    <row r="24" spans="1:10" x14ac:dyDescent="0.2">
      <c r="A24" s="7" t="s">
        <v>135</v>
      </c>
      <c r="B24" s="14" t="s">
        <v>9</v>
      </c>
      <c r="C24" s="44">
        <v>60918810904.910004</v>
      </c>
      <c r="D24" s="44">
        <f>Изменения!D24-Изменения!C24</f>
        <v>1731487113.5699997</v>
      </c>
      <c r="E24" s="44">
        <f>Изменения!E24-Изменения!D24</f>
        <v>1813426119.8399963</v>
      </c>
      <c r="F24" s="37">
        <f>Изменения!F24-Изменения!E24</f>
        <v>55534800</v>
      </c>
      <c r="G24" s="57">
        <f>Изменения!G24-Изменения!F24</f>
        <v>542783813.63999939</v>
      </c>
      <c r="H24" s="53">
        <v>65062042751.959999</v>
      </c>
      <c r="I24" s="91"/>
    </row>
    <row r="25" spans="1:10" ht="15.75" x14ac:dyDescent="0.2">
      <c r="A25" s="16" t="s">
        <v>17</v>
      </c>
      <c r="B25" s="18" t="s">
        <v>84</v>
      </c>
      <c r="C25" s="46">
        <v>2777768573.0599999</v>
      </c>
      <c r="D25" s="46">
        <f>Изменения!D25-Изменения!C25</f>
        <v>37874907.710000038</v>
      </c>
      <c r="E25" s="37">
        <f>Изменения!E25-Изменения!D25</f>
        <v>97008114.480000019</v>
      </c>
      <c r="F25" s="37">
        <f>Изменения!F25-Изменения!E25</f>
        <v>3979216.6399998665</v>
      </c>
      <c r="G25" s="36">
        <f>Изменения!G25-Изменения!F25</f>
        <v>348495287.05000019</v>
      </c>
      <c r="H25" s="36">
        <v>3265126098.9400001</v>
      </c>
    </row>
    <row r="26" spans="1:10" ht="41.25" customHeight="1" x14ac:dyDescent="0.2">
      <c r="A26" s="15" t="s">
        <v>18</v>
      </c>
      <c r="B26" s="19" t="s">
        <v>85</v>
      </c>
      <c r="C26" s="45">
        <v>2090370.76</v>
      </c>
      <c r="D26" s="45">
        <f>Изменения!D26-Изменения!C26</f>
        <v>0</v>
      </c>
      <c r="E26" s="40">
        <f>Изменения!E26-Изменения!D26</f>
        <v>0</v>
      </c>
      <c r="F26" s="40">
        <f>Изменения!F26-Изменения!E26</f>
        <v>0</v>
      </c>
      <c r="G26" s="38">
        <f>Изменения!G26-Изменения!F26</f>
        <v>32549.999999999767</v>
      </c>
      <c r="H26" s="38">
        <v>2122920.7599999998</v>
      </c>
    </row>
    <row r="27" spans="1:10" ht="57" customHeight="1" x14ac:dyDescent="0.2">
      <c r="A27" s="15" t="s">
        <v>19</v>
      </c>
      <c r="B27" s="19" t="s">
        <v>86</v>
      </c>
      <c r="C27" s="45">
        <v>164050086.88999999</v>
      </c>
      <c r="D27" s="45">
        <f>Изменения!D27-Изменения!C27</f>
        <v>2000000</v>
      </c>
      <c r="E27" s="40">
        <f>Изменения!E27-Изменения!D27</f>
        <v>8817216.9900000095</v>
      </c>
      <c r="F27" s="40">
        <f>Изменения!F27-Изменения!E27</f>
        <v>0</v>
      </c>
      <c r="G27" s="38">
        <f>Изменения!G27-Изменения!F27</f>
        <v>-705292.84000000358</v>
      </c>
      <c r="H27" s="38">
        <v>174162011.03999999</v>
      </c>
    </row>
    <row r="28" spans="1:10" ht="57.75" customHeight="1" x14ac:dyDescent="0.2">
      <c r="A28" s="15" t="s">
        <v>20</v>
      </c>
      <c r="B28" s="19" t="s">
        <v>87</v>
      </c>
      <c r="C28" s="45">
        <v>440438354.07999998</v>
      </c>
      <c r="D28" s="45">
        <f>Изменения!D28-Изменения!C28</f>
        <v>15570688.25</v>
      </c>
      <c r="E28" s="40">
        <f>Изменения!E28-Изменения!D28</f>
        <v>21992972.960000038</v>
      </c>
      <c r="F28" s="40">
        <f>Изменения!F28-Изменения!E28</f>
        <v>0</v>
      </c>
      <c r="G28" s="38">
        <f>Изменения!G28-Изменения!F28</f>
        <v>3332290.2699999809</v>
      </c>
      <c r="H28" s="38">
        <v>481334305.56</v>
      </c>
    </row>
    <row r="29" spans="1:10" ht="15.75" x14ac:dyDescent="0.2">
      <c r="A29" s="15" t="s">
        <v>21</v>
      </c>
      <c r="B29" s="19" t="s">
        <v>88</v>
      </c>
      <c r="C29" s="45">
        <v>165672037.36000001</v>
      </c>
      <c r="D29" s="45">
        <f>Изменения!D29-Изменения!C29</f>
        <v>10346120</v>
      </c>
      <c r="E29" s="40">
        <f>Изменения!E29-Изменения!D29</f>
        <v>7095157.4699999988</v>
      </c>
      <c r="F29" s="40">
        <f>Изменения!F29-Изменения!E29</f>
        <v>0</v>
      </c>
      <c r="G29" s="38">
        <f>Изменения!G29-Изменения!F29</f>
        <v>-51940153.540000007</v>
      </c>
      <c r="H29" s="38">
        <v>131173161.29000001</v>
      </c>
    </row>
    <row r="30" spans="1:10" ht="42.75" customHeight="1" x14ac:dyDescent="0.2">
      <c r="A30" s="15" t="s">
        <v>22</v>
      </c>
      <c r="B30" s="19" t="s">
        <v>89</v>
      </c>
      <c r="C30" s="45">
        <v>121036431.53</v>
      </c>
      <c r="D30" s="45">
        <f>Изменения!D30-Изменения!C30</f>
        <v>2688252</v>
      </c>
      <c r="E30" s="40">
        <f>Изменения!E30-Изменения!D30</f>
        <v>14231781.609999985</v>
      </c>
      <c r="F30" s="40">
        <f>Изменения!F30-Изменения!E30</f>
        <v>0</v>
      </c>
      <c r="G30" s="38">
        <f>Изменения!G30-Изменения!F30</f>
        <v>-2435000</v>
      </c>
      <c r="H30" s="38">
        <v>135521465.13999999</v>
      </c>
    </row>
    <row r="31" spans="1:10" ht="30" customHeight="1" x14ac:dyDescent="0.2">
      <c r="A31" s="15" t="s">
        <v>23</v>
      </c>
      <c r="B31" s="19" t="s">
        <v>90</v>
      </c>
      <c r="C31" s="45">
        <v>22711110</v>
      </c>
      <c r="D31" s="45">
        <f>Изменения!D31-Изменения!C31</f>
        <v>1144039.1999999993</v>
      </c>
      <c r="E31" s="40">
        <f>Изменения!E31-Изменения!D31</f>
        <v>3222271.4200000018</v>
      </c>
      <c r="F31" s="40">
        <f>Изменения!F31-Изменения!E31</f>
        <v>3979216.6400000006</v>
      </c>
      <c r="G31" s="38">
        <f>Изменения!G31-Изменения!F31</f>
        <v>-526939.20000000298</v>
      </c>
      <c r="H31" s="38">
        <v>30529698.059999999</v>
      </c>
    </row>
    <row r="32" spans="1:10" ht="15.75" x14ac:dyDescent="0.2">
      <c r="A32" s="15" t="s">
        <v>24</v>
      </c>
      <c r="B32" s="19" t="s">
        <v>91</v>
      </c>
      <c r="C32" s="45">
        <v>700000000</v>
      </c>
      <c r="D32" s="45">
        <f>Изменения!D32-Изменения!C32</f>
        <v>0</v>
      </c>
      <c r="E32" s="40">
        <f>Изменения!E32-Изменения!D32</f>
        <v>0</v>
      </c>
      <c r="F32" s="40">
        <f>Изменения!F32-Изменения!E32</f>
        <v>0</v>
      </c>
      <c r="G32" s="38">
        <f>Изменения!G32-Изменения!F32</f>
        <v>300000000</v>
      </c>
      <c r="H32" s="38">
        <v>1000000000</v>
      </c>
    </row>
    <row r="33" spans="1:8" ht="15.75" x14ac:dyDescent="0.2">
      <c r="A33" s="15" t="s">
        <v>25</v>
      </c>
      <c r="B33" s="19" t="s">
        <v>92</v>
      </c>
      <c r="C33" s="45">
        <v>1161770182.4400001</v>
      </c>
      <c r="D33" s="45">
        <f>Изменения!D33-Изменения!C33</f>
        <v>6125808.2599999905</v>
      </c>
      <c r="E33" s="40">
        <f>Изменения!E33-Изменения!D33</f>
        <v>41648714.029999971</v>
      </c>
      <c r="F33" s="40">
        <f>Изменения!F33-Изменения!E33</f>
        <v>0</v>
      </c>
      <c r="G33" s="38">
        <f>Изменения!G33-Изменения!F33</f>
        <v>100737832.3599999</v>
      </c>
      <c r="H33" s="38">
        <v>1310282537.0899999</v>
      </c>
    </row>
    <row r="34" spans="1:8" ht="15.75" x14ac:dyDescent="0.2">
      <c r="A34" s="16" t="s">
        <v>26</v>
      </c>
      <c r="B34" s="18" t="s">
        <v>93</v>
      </c>
      <c r="C34" s="46">
        <v>17910300</v>
      </c>
      <c r="D34" s="46">
        <f>Изменения!D34-Изменения!C34</f>
        <v>0</v>
      </c>
      <c r="E34" s="37">
        <f>Изменения!E34-Изменения!D34</f>
        <v>0</v>
      </c>
      <c r="F34" s="37">
        <f>Изменения!F34-Изменения!E34</f>
        <v>1034800</v>
      </c>
      <c r="G34" s="36">
        <f>Изменения!G34-Изменения!F34</f>
        <v>0</v>
      </c>
      <c r="H34" s="36">
        <v>18945100</v>
      </c>
    </row>
    <row r="35" spans="1:8" ht="15.75" x14ac:dyDescent="0.2">
      <c r="A35" s="15" t="s">
        <v>27</v>
      </c>
      <c r="B35" s="19" t="s">
        <v>94</v>
      </c>
      <c r="C35" s="45">
        <v>17910300</v>
      </c>
      <c r="D35" s="45">
        <f>Изменения!D35-Изменения!C35</f>
        <v>0</v>
      </c>
      <c r="E35" s="40">
        <f>Изменения!E35-Изменения!D35</f>
        <v>0</v>
      </c>
      <c r="F35" s="40">
        <f>Изменения!F35-Изменения!E35</f>
        <v>1034800</v>
      </c>
      <c r="G35" s="38">
        <f>Изменения!G35-Изменения!F35</f>
        <v>0</v>
      </c>
      <c r="H35" s="38">
        <v>18945100</v>
      </c>
    </row>
    <row r="36" spans="1:8" ht="27.75" customHeight="1" x14ac:dyDescent="0.2">
      <c r="A36" s="16" t="s">
        <v>28</v>
      </c>
      <c r="B36" s="18" t="s">
        <v>95</v>
      </c>
      <c r="C36" s="46">
        <v>453026834.29000002</v>
      </c>
      <c r="D36" s="46">
        <f>Изменения!D36-Изменения!C36</f>
        <v>1281913.5399999619</v>
      </c>
      <c r="E36" s="37">
        <f>Изменения!E36-Изменения!D36</f>
        <v>19999636.470000029</v>
      </c>
      <c r="F36" s="37">
        <f>Изменения!F36-Изменения!E36</f>
        <v>0</v>
      </c>
      <c r="G36" s="36">
        <f>Изменения!G36-Изменения!F36</f>
        <v>4327360.0399999619</v>
      </c>
      <c r="H36" s="36">
        <v>478635744.33999997</v>
      </c>
    </row>
    <row r="37" spans="1:8" ht="15.75" x14ac:dyDescent="0.2">
      <c r="A37" s="15" t="s">
        <v>29</v>
      </c>
      <c r="B37" s="19" t="s">
        <v>96</v>
      </c>
      <c r="C37" s="45">
        <v>60774580</v>
      </c>
      <c r="D37" s="45">
        <f>Изменения!D37-Изменения!C37</f>
        <v>0</v>
      </c>
      <c r="E37" s="40">
        <f>Изменения!E37-Изменения!D37</f>
        <v>0</v>
      </c>
      <c r="F37" s="40">
        <f>Изменения!F37-Изменения!E37</f>
        <v>0</v>
      </c>
      <c r="G37" s="38">
        <f>Изменения!G37-Изменения!F37</f>
        <v>4327360.0399999991</v>
      </c>
      <c r="H37" s="38">
        <v>65101940.039999999</v>
      </c>
    </row>
    <row r="38" spans="1:8" ht="15.75" x14ac:dyDescent="0.2">
      <c r="A38" s="15" t="s">
        <v>30</v>
      </c>
      <c r="B38" s="19" t="s">
        <v>97</v>
      </c>
      <c r="C38" s="45">
        <v>392252254.29000002</v>
      </c>
      <c r="D38" s="45">
        <f>Изменения!D38-Изменения!C38</f>
        <v>1281913.5399999619</v>
      </c>
      <c r="E38" s="40">
        <f>Изменения!E38-Изменения!D38</f>
        <v>19999636.470000029</v>
      </c>
      <c r="F38" s="40">
        <f>Изменения!F38-Изменения!E38</f>
        <v>0</v>
      </c>
      <c r="G38" s="38">
        <f>Изменения!G38-Изменения!F38</f>
        <v>0</v>
      </c>
      <c r="H38" s="38">
        <v>413533804.30000001</v>
      </c>
    </row>
    <row r="39" spans="1:8" ht="15.75" x14ac:dyDescent="0.2">
      <c r="A39" s="16" t="s">
        <v>31</v>
      </c>
      <c r="B39" s="18" t="s">
        <v>98</v>
      </c>
      <c r="C39" s="46">
        <v>10612895961.559999</v>
      </c>
      <c r="D39" s="46">
        <f>Изменения!D39-Изменения!C39</f>
        <v>1100527550.3999996</v>
      </c>
      <c r="E39" s="37">
        <f>Изменения!E39-Изменения!D39</f>
        <v>747290087.25</v>
      </c>
      <c r="F39" s="37">
        <f>Изменения!F39-Изменения!E39</f>
        <v>-130952874.51999855</v>
      </c>
      <c r="G39" s="36">
        <f>Изменения!G39-Изменения!F39</f>
        <v>523713189.13999939</v>
      </c>
      <c r="H39" s="36">
        <v>12853473913.83</v>
      </c>
    </row>
    <row r="40" spans="1:8" ht="15.75" x14ac:dyDescent="0.2">
      <c r="A40" s="15" t="s">
        <v>32</v>
      </c>
      <c r="B40" s="19" t="s">
        <v>99</v>
      </c>
      <c r="C40" s="45">
        <v>245076904.41999999</v>
      </c>
      <c r="D40" s="45">
        <f>Изменения!D40-Изменения!C40</f>
        <v>1250000</v>
      </c>
      <c r="E40" s="40">
        <f>Изменения!E40-Изменения!D40</f>
        <v>16907375.300000012</v>
      </c>
      <c r="F40" s="40">
        <f>Изменения!F40-Изменения!E40</f>
        <v>0</v>
      </c>
      <c r="G40" s="38">
        <f>Изменения!G40-Изменения!F40</f>
        <v>0</v>
      </c>
      <c r="H40" s="38">
        <v>263234279.72</v>
      </c>
    </row>
    <row r="41" spans="1:8" ht="15.75" x14ac:dyDescent="0.2">
      <c r="A41" s="15" t="s">
        <v>33</v>
      </c>
      <c r="B41" s="19" t="s">
        <v>100</v>
      </c>
      <c r="C41" s="45">
        <v>801705159.17999995</v>
      </c>
      <c r="D41" s="45">
        <f>Изменения!D41-Изменения!C41</f>
        <v>1550000</v>
      </c>
      <c r="E41" s="40">
        <f>Изменения!E41-Изменения!D41</f>
        <v>16012085.200000048</v>
      </c>
      <c r="F41" s="40">
        <f>Изменения!F41-Изменения!E41</f>
        <v>0</v>
      </c>
      <c r="G41" s="38">
        <f>Изменения!G41-Изменения!F41</f>
        <v>6162453.6499999762</v>
      </c>
      <c r="H41" s="38">
        <v>825429698.02999997</v>
      </c>
    </row>
    <row r="42" spans="1:8" ht="15.75" x14ac:dyDescent="0.2">
      <c r="A42" s="15" t="s">
        <v>34</v>
      </c>
      <c r="B42" s="19" t="s">
        <v>101</v>
      </c>
      <c r="C42" s="45">
        <v>341728212.87</v>
      </c>
      <c r="D42" s="45">
        <f>Изменения!D42-Изменения!C42</f>
        <v>0</v>
      </c>
      <c r="E42" s="40">
        <f>Изменения!E42-Изменения!D42</f>
        <v>2411725.1000000238</v>
      </c>
      <c r="F42" s="40">
        <f>Изменения!F42-Изменения!E42</f>
        <v>0</v>
      </c>
      <c r="G42" s="38">
        <f>Изменения!G42-Изменения!F42</f>
        <v>-224315.93000000715</v>
      </c>
      <c r="H42" s="38">
        <v>343915622.04000002</v>
      </c>
    </row>
    <row r="43" spans="1:8" ht="15.75" x14ac:dyDescent="0.2">
      <c r="A43" s="15" t="s">
        <v>35</v>
      </c>
      <c r="B43" s="19" t="s">
        <v>102</v>
      </c>
      <c r="C43" s="45">
        <v>199563814.99000001</v>
      </c>
      <c r="D43" s="45">
        <f>Изменения!D43-Изменения!C43</f>
        <v>0</v>
      </c>
      <c r="E43" s="40">
        <f>Изменения!E43-Изменения!D43</f>
        <v>15956873.280000001</v>
      </c>
      <c r="F43" s="40">
        <f>Изменения!F43-Изменения!E43</f>
        <v>0</v>
      </c>
      <c r="G43" s="38">
        <f>Изменения!G43-Изменения!F43</f>
        <v>0</v>
      </c>
      <c r="H43" s="38">
        <v>215520688.27000001</v>
      </c>
    </row>
    <row r="44" spans="1:8" ht="15.75" x14ac:dyDescent="0.2">
      <c r="A44" s="15" t="s">
        <v>36</v>
      </c>
      <c r="B44" s="19" t="s">
        <v>103</v>
      </c>
      <c r="C44" s="45">
        <v>455024738.01999998</v>
      </c>
      <c r="D44" s="45">
        <f>Изменения!D44-Изменения!C44</f>
        <v>1075000</v>
      </c>
      <c r="E44" s="40">
        <f>Изменения!E44-Изменения!D44</f>
        <v>36909617.160000026</v>
      </c>
      <c r="F44" s="40">
        <f>Изменения!F44-Изменения!E44</f>
        <v>0</v>
      </c>
      <c r="G44" s="38">
        <f>Изменения!G44-Изменения!F44</f>
        <v>2356374.0400000215</v>
      </c>
      <c r="H44" s="38">
        <v>495365729.22000003</v>
      </c>
    </row>
    <row r="45" spans="1:8" ht="15.75" x14ac:dyDescent="0.2">
      <c r="A45" s="15" t="s">
        <v>37</v>
      </c>
      <c r="B45" s="19" t="s">
        <v>104</v>
      </c>
      <c r="C45" s="45">
        <v>7008624077.9300003</v>
      </c>
      <c r="D45" s="45">
        <f>Изменения!D45-Изменения!C45</f>
        <v>1082957550.3999996</v>
      </c>
      <c r="E45" s="40">
        <f>Изменения!E45-Изменения!D45</f>
        <v>637000000</v>
      </c>
      <c r="F45" s="40">
        <f>Изменения!F45-Изменения!E45</f>
        <v>54500000</v>
      </c>
      <c r="G45" s="38">
        <f>Изменения!G45-Изменения!F45</f>
        <v>480495328.88999939</v>
      </c>
      <c r="H45" s="38">
        <v>9263576957.2199993</v>
      </c>
    </row>
    <row r="46" spans="1:8" ht="30" customHeight="1" x14ac:dyDescent="0.2">
      <c r="A46" s="15" t="s">
        <v>38</v>
      </c>
      <c r="B46" s="19" t="s">
        <v>105</v>
      </c>
      <c r="C46" s="45">
        <v>1561173054.1500001</v>
      </c>
      <c r="D46" s="45">
        <f>Изменения!D46-Изменения!C46</f>
        <v>13695000</v>
      </c>
      <c r="E46" s="40">
        <f>Изменения!E46-Изменения!D46</f>
        <v>22092411.2099998</v>
      </c>
      <c r="F46" s="40">
        <f>Изменения!F46-Изменения!E46</f>
        <v>-185452874.51999998</v>
      </c>
      <c r="G46" s="38">
        <f>Изменения!G46-Изменения!F46</f>
        <v>34923348.49000001</v>
      </c>
      <c r="H46" s="38">
        <v>1446430939.3299999</v>
      </c>
    </row>
    <row r="47" spans="1:8" ht="26.25" customHeight="1" x14ac:dyDescent="0.2">
      <c r="A47" s="16" t="s">
        <v>39</v>
      </c>
      <c r="B47" s="20" t="s">
        <v>106</v>
      </c>
      <c r="C47" s="46">
        <v>3029465690.5700002</v>
      </c>
      <c r="D47" s="46">
        <f>Изменения!D47-Изменения!C47</f>
        <v>113288173.76999998</v>
      </c>
      <c r="E47" s="37">
        <f>Изменения!E47-Изменения!D47</f>
        <v>86653000.279999733</v>
      </c>
      <c r="F47" s="37">
        <f>Изменения!F47-Изменения!E47</f>
        <v>0</v>
      </c>
      <c r="G47" s="36">
        <f>Изменения!G47-Изменения!F47</f>
        <v>-172752803.63999987</v>
      </c>
      <c r="H47" s="36">
        <v>3056654060.98</v>
      </c>
    </row>
    <row r="48" spans="1:8" x14ac:dyDescent="0.2">
      <c r="A48" s="23" t="s">
        <v>107</v>
      </c>
      <c r="B48" s="24" t="s">
        <v>108</v>
      </c>
      <c r="C48" s="45">
        <v>438356922.51999998</v>
      </c>
      <c r="D48" s="45">
        <f>Изменения!D48-Изменения!C48</f>
        <v>36225058.460000038</v>
      </c>
      <c r="E48" s="39">
        <f>Изменения!E48-Изменения!D48</f>
        <v>106859197.25</v>
      </c>
      <c r="F48" s="40">
        <f>Изменения!F48-Изменения!E48</f>
        <v>0</v>
      </c>
      <c r="G48" s="38">
        <f>Изменения!G48-Изменения!F48</f>
        <v>-1338196.9099999666</v>
      </c>
      <c r="H48" s="38">
        <v>580102981.32000005</v>
      </c>
    </row>
    <row r="49" spans="1:8" ht="15.75" x14ac:dyDescent="0.2">
      <c r="A49" s="15" t="s">
        <v>40</v>
      </c>
      <c r="B49" s="19" t="s">
        <v>109</v>
      </c>
      <c r="C49" s="45">
        <v>1367199584.6099999</v>
      </c>
      <c r="D49" s="45">
        <f>Изменения!D49-Изменения!C49</f>
        <v>68497141.210000038</v>
      </c>
      <c r="E49" s="40">
        <f>Изменения!E49-Изменения!D49</f>
        <v>-41843216.079999924</v>
      </c>
      <c r="F49" s="40">
        <f>Изменения!F49-Изменения!E49</f>
        <v>0</v>
      </c>
      <c r="G49" s="38">
        <f>Изменения!G49-Изменения!F49</f>
        <v>-28281865.109999895</v>
      </c>
      <c r="H49" s="38">
        <v>1365571644.6300001</v>
      </c>
    </row>
    <row r="50" spans="1:8" ht="15.75" x14ac:dyDescent="0.2">
      <c r="A50" s="15" t="s">
        <v>41</v>
      </c>
      <c r="B50" s="19" t="s">
        <v>110</v>
      </c>
      <c r="C50" s="45">
        <v>447260122.38999999</v>
      </c>
      <c r="D50" s="45">
        <f>Изменения!D50-Изменения!C50</f>
        <v>5588100</v>
      </c>
      <c r="E50" s="40">
        <f>Изменения!E50-Изменения!D50</f>
        <v>10625898.400000036</v>
      </c>
      <c r="F50" s="40">
        <f>Изменения!F50-Изменения!E50</f>
        <v>0</v>
      </c>
      <c r="G50" s="38">
        <f>Изменения!G50-Изменения!F50</f>
        <v>-4224141.6200000048</v>
      </c>
      <c r="H50" s="38">
        <v>459249979.17000002</v>
      </c>
    </row>
    <row r="51" spans="1:8" ht="31.5" customHeight="1" x14ac:dyDescent="0.2">
      <c r="A51" s="15" t="s">
        <v>42</v>
      </c>
      <c r="B51" s="19" t="s">
        <v>111</v>
      </c>
      <c r="C51" s="45">
        <v>776649061.04999995</v>
      </c>
      <c r="D51" s="45">
        <f>Изменения!D51-Изменения!C51</f>
        <v>2977874.1000000238</v>
      </c>
      <c r="E51" s="40">
        <f>Изменения!E51-Изменения!D51</f>
        <v>11011120.710000038</v>
      </c>
      <c r="F51" s="40">
        <f>Изменения!F51-Изменения!E51</f>
        <v>0</v>
      </c>
      <c r="G51" s="38">
        <f>Изменения!G51-Изменения!F51</f>
        <v>-138908600</v>
      </c>
      <c r="H51" s="38">
        <v>651729455.86000001</v>
      </c>
    </row>
    <row r="52" spans="1:8" ht="15.75" x14ac:dyDescent="0.2">
      <c r="A52" s="16" t="s">
        <v>43</v>
      </c>
      <c r="B52" s="18" t="s">
        <v>112</v>
      </c>
      <c r="C52" s="46">
        <v>1615135951.03</v>
      </c>
      <c r="D52" s="46">
        <f>Изменения!D52-Изменения!C52</f>
        <v>0</v>
      </c>
      <c r="E52" s="37">
        <f>Изменения!E52-Изменения!D52</f>
        <v>-3428716.2300000191</v>
      </c>
      <c r="F52" s="37">
        <f>Изменения!F52-Изменения!E52</f>
        <v>0</v>
      </c>
      <c r="G52" s="36">
        <f>Изменения!G52-Изменения!F52</f>
        <v>-86061.680000066757</v>
      </c>
      <c r="H52" s="36">
        <v>1611621173.1199999</v>
      </c>
    </row>
    <row r="53" spans="1:8" ht="15.75" x14ac:dyDescent="0.2">
      <c r="A53" s="15" t="s">
        <v>44</v>
      </c>
      <c r="B53" s="19" t="s">
        <v>113</v>
      </c>
      <c r="C53" s="45">
        <v>1136843600</v>
      </c>
      <c r="D53" s="45">
        <f>Изменения!D53-Изменения!C53</f>
        <v>0</v>
      </c>
      <c r="E53" s="40">
        <f>Изменения!E53-Изменения!D53</f>
        <v>0</v>
      </c>
      <c r="F53" s="40">
        <f>Изменения!F53-Изменения!E53</f>
        <v>0</v>
      </c>
      <c r="G53" s="38">
        <f>Изменения!G53-Изменения!F53</f>
        <v>0</v>
      </c>
      <c r="H53" s="38">
        <v>1136843600</v>
      </c>
    </row>
    <row r="54" spans="1:8" ht="32.25" customHeight="1" x14ac:dyDescent="0.2">
      <c r="A54" s="15" t="s">
        <v>45</v>
      </c>
      <c r="B54" s="19" t="s">
        <v>114</v>
      </c>
      <c r="C54" s="45">
        <v>467657151.02999997</v>
      </c>
      <c r="D54" s="45">
        <f>Изменения!D54-Изменения!C54</f>
        <v>0</v>
      </c>
      <c r="E54" s="40">
        <f>Изменения!E54-Изменения!D54</f>
        <v>-3428716.2299999595</v>
      </c>
      <c r="F54" s="40">
        <f>Изменения!F54-Изменения!E54</f>
        <v>0</v>
      </c>
      <c r="G54" s="38">
        <f>Изменения!G54-Изменения!F54</f>
        <v>-86061.680000007153</v>
      </c>
      <c r="H54" s="38">
        <v>464142373.12</v>
      </c>
    </row>
    <row r="55" spans="1:8" ht="30.75" customHeight="1" x14ac:dyDescent="0.2">
      <c r="A55" s="15" t="s">
        <v>46</v>
      </c>
      <c r="B55" s="19" t="s">
        <v>115</v>
      </c>
      <c r="C55" s="45">
        <v>10635200</v>
      </c>
      <c r="D55" s="45">
        <f>Изменения!D55-Изменения!C55</f>
        <v>0</v>
      </c>
      <c r="E55" s="40">
        <f>Изменения!E55-Изменения!D55</f>
        <v>0</v>
      </c>
      <c r="F55" s="40">
        <f>Изменения!F55-Изменения!E55</f>
        <v>0</v>
      </c>
      <c r="G55" s="38">
        <f>Изменения!G55-Изменения!F55</f>
        <v>0</v>
      </c>
      <c r="H55" s="38">
        <v>10635200</v>
      </c>
    </row>
    <row r="56" spans="1:8" ht="15.75" x14ac:dyDescent="0.2">
      <c r="A56" s="16" t="s">
        <v>47</v>
      </c>
      <c r="B56" s="18" t="s">
        <v>116</v>
      </c>
      <c r="C56" s="46">
        <v>11801627963.530001</v>
      </c>
      <c r="D56" s="46">
        <f>Изменения!D56-Изменения!C56</f>
        <v>234195241.17000008</v>
      </c>
      <c r="E56" s="37">
        <f>Изменения!E56-Изменения!D56</f>
        <v>295662406.93999863</v>
      </c>
      <c r="F56" s="37">
        <f>Изменения!F56-Изменения!E56</f>
        <v>70256854.760000229</v>
      </c>
      <c r="G56" s="36">
        <f>Изменения!G56-Изменения!F56</f>
        <v>4999778.7900009155</v>
      </c>
      <c r="H56" s="36">
        <v>12406742245.190001</v>
      </c>
    </row>
    <row r="57" spans="1:8" ht="15.75" x14ac:dyDescent="0.2">
      <c r="A57" s="15" t="s">
        <v>48</v>
      </c>
      <c r="B57" s="19" t="s">
        <v>117</v>
      </c>
      <c r="C57" s="45">
        <v>3174366762.1100001</v>
      </c>
      <c r="D57" s="45">
        <f>Изменения!D57-Изменения!C57</f>
        <v>-290000</v>
      </c>
      <c r="E57" s="40">
        <f>Изменения!E57-Изменения!D57</f>
        <v>-10500667.019999981</v>
      </c>
      <c r="F57" s="40">
        <f>Изменения!F57-Изменения!E57</f>
        <v>39468510</v>
      </c>
      <c r="G57" s="38">
        <f>Изменения!G57-Изменения!F57</f>
        <v>-5936684</v>
      </c>
      <c r="H57" s="38">
        <v>3197107921.0900002</v>
      </c>
    </row>
    <row r="58" spans="1:8" ht="15.75" x14ac:dyDescent="0.2">
      <c r="A58" s="15" t="s">
        <v>49</v>
      </c>
      <c r="B58" s="19" t="s">
        <v>118</v>
      </c>
      <c r="C58" s="45">
        <v>6123291941.3900003</v>
      </c>
      <c r="D58" s="45">
        <f>Изменения!D58-Изменения!C58</f>
        <v>81765278.929999352</v>
      </c>
      <c r="E58" s="40">
        <f>Изменения!E58-Изменения!D58</f>
        <v>201117475.02000046</v>
      </c>
      <c r="F58" s="40">
        <f>Изменения!F58-Изменения!E58</f>
        <v>30788344.760000229</v>
      </c>
      <c r="G58" s="38">
        <f>Изменения!G58-Изменения!F58</f>
        <v>-1738565.7600002289</v>
      </c>
      <c r="H58" s="38">
        <v>6435224474.3400002</v>
      </c>
    </row>
    <row r="59" spans="1:8" ht="15.75" x14ac:dyDescent="0.2">
      <c r="A59" s="15" t="s">
        <v>50</v>
      </c>
      <c r="B59" s="19" t="s">
        <v>119</v>
      </c>
      <c r="C59" s="45">
        <v>298155824.67000002</v>
      </c>
      <c r="D59" s="45">
        <f>Изменения!D59-Изменения!C59</f>
        <v>150170000</v>
      </c>
      <c r="E59" s="40">
        <f>Изменения!E59-Изменения!D59</f>
        <v>33084836.74000001</v>
      </c>
      <c r="F59" s="40">
        <f>Изменения!F59-Изменения!E59</f>
        <v>0</v>
      </c>
      <c r="G59" s="38">
        <f>Изменения!G59-Изменения!F59</f>
        <v>748161.47999995947</v>
      </c>
      <c r="H59" s="38">
        <v>482158822.88999999</v>
      </c>
    </row>
    <row r="60" spans="1:8" ht="15.75" x14ac:dyDescent="0.2">
      <c r="A60" s="15" t="s">
        <v>51</v>
      </c>
      <c r="B60" s="19" t="s">
        <v>120</v>
      </c>
      <c r="C60" s="45">
        <v>1609079781.1600001</v>
      </c>
      <c r="D60" s="45">
        <f>Изменения!D60-Изменения!C60</f>
        <v>0</v>
      </c>
      <c r="E60" s="40">
        <f>Изменения!E60-Изменения!D60</f>
        <v>60026006.649999857</v>
      </c>
      <c r="F60" s="40">
        <f>Изменения!F60-Изменения!E60</f>
        <v>0</v>
      </c>
      <c r="G60" s="38">
        <f>Изменения!G60-Изменения!F60</f>
        <v>5803079.8400001526</v>
      </c>
      <c r="H60" s="38">
        <v>1674908867.6500001</v>
      </c>
    </row>
    <row r="61" spans="1:8" ht="34.5" customHeight="1" x14ac:dyDescent="0.2">
      <c r="A61" s="15" t="s">
        <v>52</v>
      </c>
      <c r="B61" s="19" t="s">
        <v>121</v>
      </c>
      <c r="C61" s="45">
        <v>56967828.43</v>
      </c>
      <c r="D61" s="45">
        <f>Изменения!D61-Изменения!C61</f>
        <v>281262.24000000209</v>
      </c>
      <c r="E61" s="40">
        <f>Изменения!E61-Изменения!D61</f>
        <v>6037566.799999997</v>
      </c>
      <c r="F61" s="40">
        <f>Изменения!F61-Изменения!E61</f>
        <v>0</v>
      </c>
      <c r="G61" s="38">
        <f>Изменения!G61-Изменения!F61</f>
        <v>5740976.9300000072</v>
      </c>
      <c r="H61" s="38">
        <v>69027634.400000006</v>
      </c>
    </row>
    <row r="62" spans="1:8" ht="15.75" x14ac:dyDescent="0.2">
      <c r="A62" s="15" t="s">
        <v>53</v>
      </c>
      <c r="B62" s="19" t="s">
        <v>122</v>
      </c>
      <c r="C62" s="45">
        <v>303467471.51999998</v>
      </c>
      <c r="D62" s="45">
        <f>Изменения!D62-Изменения!C62</f>
        <v>-15000</v>
      </c>
      <c r="E62" s="40">
        <f>Изменения!E62-Изменения!D62</f>
        <v>0</v>
      </c>
      <c r="F62" s="40">
        <f>Изменения!F62-Изменения!E62</f>
        <v>0</v>
      </c>
      <c r="G62" s="38">
        <f>Изменения!G62-Изменения!F62</f>
        <v>-313754.77999997139</v>
      </c>
      <c r="H62" s="38">
        <v>303138716.74000001</v>
      </c>
    </row>
    <row r="63" spans="1:8" ht="15.75" x14ac:dyDescent="0.2">
      <c r="A63" s="15" t="s">
        <v>54</v>
      </c>
      <c r="B63" s="19" t="s">
        <v>123</v>
      </c>
      <c r="C63" s="45">
        <v>236298354.25</v>
      </c>
      <c r="D63" s="45">
        <f>Изменения!D63-Изменения!C63</f>
        <v>2283700</v>
      </c>
      <c r="E63" s="40">
        <f>Изменения!E63-Изменения!D63</f>
        <v>5897188.75</v>
      </c>
      <c r="F63" s="40">
        <f>Изменения!F63-Изменения!E63</f>
        <v>0</v>
      </c>
      <c r="G63" s="38">
        <f>Изменения!G63-Изменения!F63</f>
        <v>696565.08000001311</v>
      </c>
      <c r="H63" s="38">
        <v>245175808.08000001</v>
      </c>
    </row>
    <row r="64" spans="1:8" ht="15.75" x14ac:dyDescent="0.2">
      <c r="A64" s="16" t="s">
        <v>55</v>
      </c>
      <c r="B64" s="18" t="s">
        <v>124</v>
      </c>
      <c r="C64" s="46">
        <v>1138810818.9000001</v>
      </c>
      <c r="D64" s="46">
        <f>Изменения!D64-Изменения!C64</f>
        <v>26333689</v>
      </c>
      <c r="E64" s="37">
        <f>Изменения!E64-Изменения!D64</f>
        <v>10146439.449999809</v>
      </c>
      <c r="F64" s="37">
        <f>Изменения!F64-Изменения!E64</f>
        <v>0</v>
      </c>
      <c r="G64" s="36">
        <f>Изменения!G64-Изменения!F64</f>
        <v>1373805.1500000954</v>
      </c>
      <c r="H64" s="36">
        <v>1176664752.5</v>
      </c>
    </row>
    <row r="65" spans="1:8" ht="15.75" x14ac:dyDescent="0.2">
      <c r="A65" s="15" t="s">
        <v>56</v>
      </c>
      <c r="B65" s="19" t="s">
        <v>125</v>
      </c>
      <c r="C65" s="45">
        <v>1107907318.0699999</v>
      </c>
      <c r="D65" s="45">
        <f>Изменения!D65-Изменения!C65</f>
        <v>25583689</v>
      </c>
      <c r="E65" s="40">
        <f>Изменения!E65-Изменения!D65</f>
        <v>7072754.7799999714</v>
      </c>
      <c r="F65" s="40">
        <f>Изменения!F65-Изменения!E65</f>
        <v>0</v>
      </c>
      <c r="G65" s="38">
        <f>Изменения!G65-Изменения!F65</f>
        <v>1150000</v>
      </c>
      <c r="H65" s="38">
        <v>1141713761.8499999</v>
      </c>
    </row>
    <row r="66" spans="1:8" ht="30" customHeight="1" x14ac:dyDescent="0.2">
      <c r="A66" s="15" t="s">
        <v>57</v>
      </c>
      <c r="B66" s="19" t="s">
        <v>126</v>
      </c>
      <c r="C66" s="45">
        <v>30903500.829999998</v>
      </c>
      <c r="D66" s="45">
        <f>Изменения!D66-Изменения!C66</f>
        <v>750000</v>
      </c>
      <c r="E66" s="40">
        <f>Изменения!E66-Изменения!D66</f>
        <v>3073684.6700000018</v>
      </c>
      <c r="F66" s="40">
        <f>Изменения!F66-Изменения!E66</f>
        <v>0</v>
      </c>
      <c r="G66" s="38">
        <f>Изменения!G66-Изменения!F66</f>
        <v>223805.14999999851</v>
      </c>
      <c r="H66" s="38">
        <v>34950990.649999999</v>
      </c>
    </row>
    <row r="67" spans="1:8" ht="15.75" x14ac:dyDescent="0.2">
      <c r="A67" s="16" t="s">
        <v>58</v>
      </c>
      <c r="B67" s="18" t="s">
        <v>127</v>
      </c>
      <c r="C67" s="46">
        <v>5796142419.1999998</v>
      </c>
      <c r="D67" s="46">
        <f>Изменения!D67-Изменения!C67</f>
        <v>329846843.93000031</v>
      </c>
      <c r="E67" s="37">
        <f>Изменения!E67-Изменения!D67</f>
        <v>100418190.88000011</v>
      </c>
      <c r="F67" s="37">
        <f>Изменения!F67-Изменения!E67</f>
        <v>0</v>
      </c>
      <c r="G67" s="36">
        <f>Изменения!G67-Изменения!F67</f>
        <v>-144988768.67000008</v>
      </c>
      <c r="H67" s="36">
        <v>6081418685.3400002</v>
      </c>
    </row>
    <row r="68" spans="1:8" ht="15.75" x14ac:dyDescent="0.2">
      <c r="A68" s="15" t="s">
        <v>59</v>
      </c>
      <c r="B68" s="19" t="s">
        <v>128</v>
      </c>
      <c r="C68" s="45">
        <v>2250067426.6700001</v>
      </c>
      <c r="D68" s="45">
        <f>Изменения!D68-Изменения!C68</f>
        <v>118788654</v>
      </c>
      <c r="E68" s="40">
        <f>Изменения!E68-Изменения!D68</f>
        <v>7735096.1599998474</v>
      </c>
      <c r="F68" s="40">
        <f>Изменения!F68-Изменения!E68</f>
        <v>0</v>
      </c>
      <c r="G68" s="38">
        <f>Изменения!G68-Изменения!F68</f>
        <v>-4950866.0999999046</v>
      </c>
      <c r="H68" s="38">
        <v>2371640310.73</v>
      </c>
    </row>
    <row r="69" spans="1:8" ht="15.75" x14ac:dyDescent="0.2">
      <c r="A69" s="15" t="s">
        <v>60</v>
      </c>
      <c r="B69" s="19" t="s">
        <v>129</v>
      </c>
      <c r="C69" s="45">
        <v>2700853431.3200002</v>
      </c>
      <c r="D69" s="45">
        <f>Изменения!D69-Изменения!C69</f>
        <v>38018844</v>
      </c>
      <c r="E69" s="40">
        <f>Изменения!E69-Изменения!D69</f>
        <v>82844833.230000019</v>
      </c>
      <c r="F69" s="40">
        <f>Изменения!F69-Изменения!E69</f>
        <v>0</v>
      </c>
      <c r="G69" s="38">
        <f>Изменения!G69-Изменения!F69</f>
        <v>-147401687.5</v>
      </c>
      <c r="H69" s="38">
        <v>2674315421.0500002</v>
      </c>
    </row>
    <row r="70" spans="1:8" ht="30" customHeight="1" x14ac:dyDescent="0.2">
      <c r="A70" s="15" t="s">
        <v>61</v>
      </c>
      <c r="B70" s="19" t="s">
        <v>130</v>
      </c>
      <c r="C70" s="45">
        <v>77612121.489999995</v>
      </c>
      <c r="D70" s="45">
        <f>Изменения!D70-Изменения!C70</f>
        <v>0</v>
      </c>
      <c r="E70" s="40">
        <f>Изменения!E70-Изменения!D70</f>
        <v>2600000</v>
      </c>
      <c r="F70" s="40">
        <f>Изменения!F70-Изменения!E70</f>
        <v>0</v>
      </c>
      <c r="G70" s="38">
        <f>Изменения!G70-Изменения!F70</f>
        <v>5261633.3000000119</v>
      </c>
      <c r="H70" s="38">
        <v>85473754.790000007</v>
      </c>
    </row>
    <row r="71" spans="1:8" ht="15.75" x14ac:dyDescent="0.2">
      <c r="A71" s="15" t="s">
        <v>62</v>
      </c>
      <c r="B71" s="19" t="s">
        <v>131</v>
      </c>
      <c r="C71" s="45">
        <v>96111455.299999997</v>
      </c>
      <c r="D71" s="45">
        <f>Изменения!D71-Изменения!C71</f>
        <v>20000000</v>
      </c>
      <c r="E71" s="40">
        <f>Изменения!E71-Изменения!D71</f>
        <v>0</v>
      </c>
      <c r="F71" s="40">
        <f>Изменения!F71-Изменения!E71</f>
        <v>0</v>
      </c>
      <c r="G71" s="38">
        <f>Изменения!G71-Изменения!F71</f>
        <v>0</v>
      </c>
      <c r="H71" s="38">
        <v>116111455.3</v>
      </c>
    </row>
    <row r="72" spans="1:8" ht="42" customHeight="1" x14ac:dyDescent="0.2">
      <c r="A72" s="15" t="s">
        <v>63</v>
      </c>
      <c r="B72" s="19" t="s">
        <v>132</v>
      </c>
      <c r="C72" s="45">
        <v>173670587.41</v>
      </c>
      <c r="D72" s="45">
        <f>Изменения!D72-Изменения!C72</f>
        <v>0</v>
      </c>
      <c r="E72" s="40">
        <f>Изменения!E72-Изменения!D72</f>
        <v>0</v>
      </c>
      <c r="F72" s="40">
        <f>Изменения!F72-Изменения!E72</f>
        <v>0</v>
      </c>
      <c r="G72" s="38">
        <f>Изменения!G72-Изменения!F72</f>
        <v>0</v>
      </c>
      <c r="H72" s="38">
        <v>173670587.41</v>
      </c>
    </row>
    <row r="73" spans="1:8" ht="15.75" x14ac:dyDescent="0.2">
      <c r="A73" s="15" t="s">
        <v>64</v>
      </c>
      <c r="B73" s="19" t="s">
        <v>133</v>
      </c>
      <c r="C73" s="45">
        <v>497827397.00999999</v>
      </c>
      <c r="D73" s="45">
        <f>Изменения!D73-Изменения!C73</f>
        <v>153039345.93000007</v>
      </c>
      <c r="E73" s="40">
        <f>Изменения!E73-Изменения!D73</f>
        <v>7238261.4899998903</v>
      </c>
      <c r="F73" s="40">
        <f>Изменения!F73-Изменения!E73</f>
        <v>0</v>
      </c>
      <c r="G73" s="38">
        <f>Изменения!G73-Изменения!F73</f>
        <v>2102151.6299999952</v>
      </c>
      <c r="H73" s="38">
        <v>660207156.05999994</v>
      </c>
    </row>
    <row r="74" spans="1:8" ht="15.75" x14ac:dyDescent="0.2">
      <c r="A74" s="16" t="s">
        <v>65</v>
      </c>
      <c r="B74" s="18">
        <v>1000</v>
      </c>
      <c r="C74" s="46">
        <v>17056464590.190001</v>
      </c>
      <c r="D74" s="46">
        <f>Изменения!D74-Изменения!C74</f>
        <v>5820417</v>
      </c>
      <c r="E74" s="37">
        <f>Изменения!E74-Изменения!D74</f>
        <v>111754261.51999855</v>
      </c>
      <c r="F74" s="37">
        <f>Изменения!F74-Изменения!E74</f>
        <v>0</v>
      </c>
      <c r="G74" s="36">
        <f>Изменения!G74-Изменения!F74</f>
        <v>-5987582.6299991608</v>
      </c>
      <c r="H74" s="36">
        <v>17168051686.08</v>
      </c>
    </row>
    <row r="75" spans="1:8" ht="15.75" x14ac:dyDescent="0.2">
      <c r="A75" s="15" t="s">
        <v>66</v>
      </c>
      <c r="B75" s="19">
        <v>1001</v>
      </c>
      <c r="C75" s="45">
        <v>69243857.010000005</v>
      </c>
      <c r="D75" s="45">
        <f>Изменения!D75-Изменения!C75</f>
        <v>0</v>
      </c>
      <c r="E75" s="40">
        <f>Изменения!E75-Изменения!D75</f>
        <v>5567837.4799999893</v>
      </c>
      <c r="F75" s="40">
        <f>Изменения!F75-Изменения!E75</f>
        <v>0</v>
      </c>
      <c r="G75" s="38">
        <f>Изменения!G75-Изменения!F75</f>
        <v>1037954.2400000095</v>
      </c>
      <c r="H75" s="38">
        <v>75849648.730000004</v>
      </c>
    </row>
    <row r="76" spans="1:8" ht="15.75" x14ac:dyDescent="0.2">
      <c r="A76" s="15" t="s">
        <v>67</v>
      </c>
      <c r="B76" s="19">
        <v>1002</v>
      </c>
      <c r="C76" s="45">
        <v>1990918291.53</v>
      </c>
      <c r="D76" s="45">
        <f>Изменения!D76-Изменения!C76</f>
        <v>0</v>
      </c>
      <c r="E76" s="40">
        <f>Изменения!E76-Изменения!D76</f>
        <v>69566257.150000095</v>
      </c>
      <c r="F76" s="40">
        <f>Изменения!F76-Изменения!E76</f>
        <v>0</v>
      </c>
      <c r="G76" s="38">
        <f>Изменения!G76-Изменения!F76</f>
        <v>-3333996.3600001335</v>
      </c>
      <c r="H76" s="38">
        <v>2057150552.3199999</v>
      </c>
    </row>
    <row r="77" spans="1:8" ht="15.75" x14ac:dyDescent="0.2">
      <c r="A77" s="15" t="s">
        <v>68</v>
      </c>
      <c r="B77" s="19">
        <v>1003</v>
      </c>
      <c r="C77" s="45">
        <v>9619654510.1599998</v>
      </c>
      <c r="D77" s="45">
        <f>Изменения!D77-Изменения!C77</f>
        <v>285501.47999954224</v>
      </c>
      <c r="E77" s="40">
        <f>Изменения!E77-Изменения!D77</f>
        <v>10416588.100000381</v>
      </c>
      <c r="F77" s="40">
        <f>Изменения!F77-Изменения!E77</f>
        <v>0</v>
      </c>
      <c r="G77" s="38">
        <f>Изменения!G77-Изменения!F77</f>
        <v>905219.97999954224</v>
      </c>
      <c r="H77" s="38">
        <v>9631261819.7199993</v>
      </c>
    </row>
    <row r="78" spans="1:8" ht="15.75" x14ac:dyDescent="0.2">
      <c r="A78" s="15" t="s">
        <v>69</v>
      </c>
      <c r="B78" s="19">
        <v>1004</v>
      </c>
      <c r="C78" s="45">
        <v>4991484602.1700001</v>
      </c>
      <c r="D78" s="45">
        <f>Изменения!D78-Изменения!C78</f>
        <v>-240084.48000049591</v>
      </c>
      <c r="E78" s="40">
        <f>Изменения!E78-Изменения!D78</f>
        <v>-26596939.669999123</v>
      </c>
      <c r="F78" s="40">
        <f>Изменения!F78-Изменения!E78</f>
        <v>0</v>
      </c>
      <c r="G78" s="38">
        <f>Изменения!G78-Изменения!F78</f>
        <v>-4510360.4900007248</v>
      </c>
      <c r="H78" s="38">
        <v>4960137217.5299997</v>
      </c>
    </row>
    <row r="79" spans="1:8" ht="15.75" x14ac:dyDescent="0.2">
      <c r="A79" s="15" t="s">
        <v>70</v>
      </c>
      <c r="B79" s="19">
        <v>1006</v>
      </c>
      <c r="C79" s="45">
        <v>385163329.31999999</v>
      </c>
      <c r="D79" s="45">
        <f>Изменения!D79-Изменения!C79</f>
        <v>5775000</v>
      </c>
      <c r="E79" s="40">
        <f>Изменения!E79-Изменения!D79</f>
        <v>52800518.459999979</v>
      </c>
      <c r="F79" s="40">
        <f>Изменения!F79-Изменения!E79</f>
        <v>0</v>
      </c>
      <c r="G79" s="38">
        <f>Изменения!G79-Изменения!F79</f>
        <v>-86400</v>
      </c>
      <c r="H79" s="38">
        <v>443652447.77999997</v>
      </c>
    </row>
    <row r="80" spans="1:8" ht="15.75" x14ac:dyDescent="0.2">
      <c r="A80" s="16" t="s">
        <v>71</v>
      </c>
      <c r="B80" s="18">
        <v>1100</v>
      </c>
      <c r="C80" s="46">
        <v>1010100715.5</v>
      </c>
      <c r="D80" s="46">
        <f>Изменения!D80-Изменения!C80</f>
        <v>51735376.340000033</v>
      </c>
      <c r="E80" s="37">
        <f>Изменения!E80-Изменения!D80</f>
        <v>39528121.969999909</v>
      </c>
      <c r="F80" s="37">
        <f>Изменения!F80-Изменения!E80</f>
        <v>0</v>
      </c>
      <c r="G80" s="36">
        <f>Изменения!G80-Изменения!F80</f>
        <v>-1130550.6900000572</v>
      </c>
      <c r="H80" s="36">
        <v>1100233663.1199999</v>
      </c>
    </row>
    <row r="81" spans="1:8" ht="15.75" x14ac:dyDescent="0.2">
      <c r="A81" s="15" t="s">
        <v>72</v>
      </c>
      <c r="B81" s="19">
        <v>1101</v>
      </c>
      <c r="C81" s="45">
        <v>5351832.1900000004</v>
      </c>
      <c r="D81" s="45">
        <f>Изменения!D81-Изменения!C81</f>
        <v>500000</v>
      </c>
      <c r="E81" s="40">
        <f>Изменения!E81-Изменения!D81</f>
        <v>0</v>
      </c>
      <c r="F81" s="40">
        <f>Изменения!F81-Изменения!E81</f>
        <v>0</v>
      </c>
      <c r="G81" s="38">
        <f>Изменения!G81-Изменения!F81</f>
        <v>0</v>
      </c>
      <c r="H81" s="38">
        <v>5851832.1900000004</v>
      </c>
    </row>
    <row r="82" spans="1:8" ht="15.75" x14ac:dyDescent="0.2">
      <c r="A82" s="15" t="s">
        <v>73</v>
      </c>
      <c r="B82" s="19">
        <v>1102</v>
      </c>
      <c r="C82" s="45">
        <v>716421068.78999996</v>
      </c>
      <c r="D82" s="45">
        <f>Изменения!D82-Изменения!C82</f>
        <v>44985376.340000033</v>
      </c>
      <c r="E82" s="40">
        <f>Изменения!E82-Изменения!D82</f>
        <v>37902586.289999962</v>
      </c>
      <c r="F82" s="40">
        <f>Изменения!F82-Изменения!E82</f>
        <v>0</v>
      </c>
      <c r="G82" s="38">
        <f>Изменения!G82-Изменения!F82</f>
        <v>-500000</v>
      </c>
      <c r="H82" s="38">
        <v>798809031.41999996</v>
      </c>
    </row>
    <row r="83" spans="1:8" ht="15.75" x14ac:dyDescent="0.2">
      <c r="A83" s="15" t="s">
        <v>74</v>
      </c>
      <c r="B83" s="19">
        <v>1103</v>
      </c>
      <c r="C83" s="45">
        <v>277669344.64999998</v>
      </c>
      <c r="D83" s="45">
        <f>Изменения!D83-Изменения!C83</f>
        <v>6000000</v>
      </c>
      <c r="E83" s="40">
        <f>Изменения!E83-Изменения!D83</f>
        <v>559741.67000001669</v>
      </c>
      <c r="F83" s="40">
        <f>Изменения!F83-Изменения!E83</f>
        <v>0</v>
      </c>
      <c r="G83" s="38">
        <f>Изменения!G83-Изменения!F83</f>
        <v>-630550.68999999762</v>
      </c>
      <c r="H83" s="38">
        <v>283598535.63</v>
      </c>
    </row>
    <row r="84" spans="1:8" ht="35.25" customHeight="1" x14ac:dyDescent="0.2">
      <c r="A84" s="15" t="s">
        <v>75</v>
      </c>
      <c r="B84" s="19">
        <v>1105</v>
      </c>
      <c r="C84" s="45">
        <v>10658469.869999999</v>
      </c>
      <c r="D84" s="45">
        <f>Изменения!D84-Изменения!C84</f>
        <v>250000</v>
      </c>
      <c r="E84" s="40">
        <f>Изменения!E84-Изменения!D84</f>
        <v>1065794.0100000016</v>
      </c>
      <c r="F84" s="40">
        <f>Изменения!F84-Изменения!E84</f>
        <v>0</v>
      </c>
      <c r="G84" s="38">
        <f>Изменения!G84-Изменения!F84</f>
        <v>0</v>
      </c>
      <c r="H84" s="38">
        <v>11974263.880000001</v>
      </c>
    </row>
    <row r="85" spans="1:8" ht="15.75" x14ac:dyDescent="0.2">
      <c r="A85" s="16" t="s">
        <v>76</v>
      </c>
      <c r="B85" s="18">
        <v>1200</v>
      </c>
      <c r="C85" s="46">
        <v>118914350.69</v>
      </c>
      <c r="D85" s="46">
        <f>Изменения!D85-Изменения!C85</f>
        <v>1650000</v>
      </c>
      <c r="E85" s="37">
        <f>Изменения!E85-Изменения!D85</f>
        <v>7489436.8299999982</v>
      </c>
      <c r="F85" s="37">
        <f>Изменения!F85-Изменения!E85</f>
        <v>0</v>
      </c>
      <c r="G85" s="36">
        <f>Изменения!G85-Изменения!F85</f>
        <v>109118.49000000954</v>
      </c>
      <c r="H85" s="36">
        <v>128162906.01000001</v>
      </c>
    </row>
    <row r="86" spans="1:8" ht="15.75" x14ac:dyDescent="0.2">
      <c r="A86" s="15" t="s">
        <v>77</v>
      </c>
      <c r="B86" s="19">
        <v>1202</v>
      </c>
      <c r="C86" s="45">
        <v>95810706.25</v>
      </c>
      <c r="D86" s="45">
        <f>Изменения!D86-Изменения!C86</f>
        <v>950000</v>
      </c>
      <c r="E86" s="40">
        <f>Изменения!E86-Изменения!D86</f>
        <v>5080252.4800000042</v>
      </c>
      <c r="F86" s="40">
        <f>Изменения!F86-Изменения!E86</f>
        <v>0</v>
      </c>
      <c r="G86" s="38">
        <f>Изменения!G86-Изменения!F86</f>
        <v>0</v>
      </c>
      <c r="H86" s="38">
        <v>101840958.73</v>
      </c>
    </row>
    <row r="87" spans="1:8" ht="33" customHeight="1" x14ac:dyDescent="0.2">
      <c r="A87" s="15" t="s">
        <v>78</v>
      </c>
      <c r="B87" s="19">
        <v>1204</v>
      </c>
      <c r="C87" s="45">
        <v>23103644.440000001</v>
      </c>
      <c r="D87" s="45">
        <f>Изменения!D87-Изменения!C87</f>
        <v>700000</v>
      </c>
      <c r="E87" s="40">
        <f>Изменения!E87-Изменения!D87</f>
        <v>2409184.3499999978</v>
      </c>
      <c r="F87" s="40">
        <f>Изменения!F87-Изменения!E87</f>
        <v>0</v>
      </c>
      <c r="G87" s="40">
        <f>Изменения!G87-Изменения!F87</f>
        <v>109118.49000000209</v>
      </c>
      <c r="H87" s="38">
        <v>26321947.280000001</v>
      </c>
    </row>
    <row r="88" spans="1:8" ht="31.5" customHeight="1" x14ac:dyDescent="0.2">
      <c r="A88" s="16" t="s">
        <v>79</v>
      </c>
      <c r="B88" s="18">
        <v>1300</v>
      </c>
      <c r="C88" s="46">
        <v>198085191.31</v>
      </c>
      <c r="D88" s="46">
        <f>Изменения!D88-Изменения!C88</f>
        <v>-171066999.28999999</v>
      </c>
      <c r="E88" s="37">
        <f>Изменения!E88-Изменения!D88</f>
        <v>0</v>
      </c>
      <c r="F88" s="37">
        <f>Изменения!F88-Изменения!E88</f>
        <v>0</v>
      </c>
      <c r="G88" s="37">
        <f>Изменения!G88-Изменения!F88</f>
        <v>-15288957.709999999</v>
      </c>
      <c r="H88" s="36">
        <v>11729234.310000001</v>
      </c>
    </row>
    <row r="89" spans="1:8" ht="33" customHeight="1" x14ac:dyDescent="0.2">
      <c r="A89" s="15" t="s">
        <v>80</v>
      </c>
      <c r="B89" s="19">
        <v>1301</v>
      </c>
      <c r="C89" s="45">
        <v>198085191.31</v>
      </c>
      <c r="D89" s="45">
        <f>Изменения!D89-Изменения!C89</f>
        <v>-171066999.28999999</v>
      </c>
      <c r="E89" s="40">
        <f>Изменения!E89-Изменения!D89</f>
        <v>0</v>
      </c>
      <c r="F89" s="40">
        <f>Изменения!F89-Изменения!E89</f>
        <v>0</v>
      </c>
      <c r="G89" s="40">
        <f>Изменения!G89-Изменения!F89</f>
        <v>-15288957.709999999</v>
      </c>
      <c r="H89" s="38">
        <v>11729234.310000001</v>
      </c>
    </row>
    <row r="90" spans="1:8" ht="55.5" customHeight="1" x14ac:dyDescent="0.2">
      <c r="A90" s="16" t="s">
        <v>81</v>
      </c>
      <c r="B90" s="21">
        <v>1400</v>
      </c>
      <c r="C90" s="46">
        <v>5292461545.0799999</v>
      </c>
      <c r="D90" s="46">
        <f>Изменения!D90-Изменения!C90</f>
        <v>0</v>
      </c>
      <c r="E90" s="37">
        <f>Изменения!E90-Изменения!D90</f>
        <v>300905140</v>
      </c>
      <c r="F90" s="37">
        <f>Изменения!F90-Изменения!E90</f>
        <v>111216803.11999989</v>
      </c>
      <c r="G90" s="37">
        <f>Изменения!G90-Изменения!F90</f>
        <v>0</v>
      </c>
      <c r="H90" s="37">
        <v>5704583488.1999998</v>
      </c>
    </row>
    <row r="91" spans="1:8" ht="46.5" customHeight="1" x14ac:dyDescent="0.2">
      <c r="A91" s="15" t="s">
        <v>82</v>
      </c>
      <c r="B91" s="22">
        <v>1401</v>
      </c>
      <c r="C91" s="45">
        <v>4166250400</v>
      </c>
      <c r="D91" s="45">
        <f>Изменения!D91-Изменения!C91</f>
        <v>0</v>
      </c>
      <c r="E91" s="40">
        <f>Изменения!E91-Изменения!D91</f>
        <v>0</v>
      </c>
      <c r="F91" s="40">
        <f>Изменения!F91-Изменения!E91</f>
        <v>0</v>
      </c>
      <c r="G91" s="40">
        <f>Изменения!G91-Изменения!F91</f>
        <v>0</v>
      </c>
      <c r="H91" s="41">
        <v>4166250400</v>
      </c>
    </row>
    <row r="92" spans="1:8" ht="16.5" customHeight="1" x14ac:dyDescent="0.2">
      <c r="A92" s="17" t="s">
        <v>83</v>
      </c>
      <c r="B92" s="22">
        <v>1402</v>
      </c>
      <c r="C92" s="45">
        <v>919080640.02999997</v>
      </c>
      <c r="D92" s="45">
        <f>Изменения!D92-Изменения!C92</f>
        <v>0</v>
      </c>
      <c r="E92" s="40">
        <f>Изменения!E92-Изменения!D92</f>
        <v>300905140</v>
      </c>
      <c r="F92" s="41">
        <f>Изменения!F92-Изменения!E92</f>
        <v>111216803.12000012</v>
      </c>
      <c r="G92" s="41">
        <f>Изменения!G92-Изменения!F92</f>
        <v>0</v>
      </c>
      <c r="H92" s="39">
        <v>1331202583.1500001</v>
      </c>
    </row>
    <row r="93" spans="1:8" ht="31.5" customHeight="1" x14ac:dyDescent="0.2">
      <c r="A93" s="32" t="s">
        <v>134</v>
      </c>
      <c r="B93" s="33">
        <v>1403</v>
      </c>
      <c r="C93" s="49">
        <v>207130505.05000001</v>
      </c>
      <c r="D93" s="49">
        <f>Изменения!D93-Изменения!C93</f>
        <v>0</v>
      </c>
      <c r="E93" s="39">
        <f>Изменения!E93-Изменения!D93</f>
        <v>0</v>
      </c>
      <c r="F93" s="39">
        <f>Изменения!F93-Изменения!E93</f>
        <v>0</v>
      </c>
      <c r="G93" s="39">
        <f>Изменения!G93-Изменения!F93</f>
        <v>0</v>
      </c>
      <c r="H93" s="41">
        <v>207130505.05000001</v>
      </c>
    </row>
    <row r="94" spans="1:8" x14ac:dyDescent="0.2">
      <c r="C94" s="50"/>
      <c r="D94" s="50"/>
      <c r="E94" s="25"/>
      <c r="F94" s="26"/>
      <c r="G94" s="25"/>
      <c r="H94" s="25"/>
    </row>
    <row r="96" spans="1:8" ht="15" x14ac:dyDescent="0.25">
      <c r="C96" s="51">
        <f>C24-C25-C34-C36-C39-C47-C52-C56-C64-C67-C74-C80-C85-C88-C90</f>
        <v>7.62939453125E-6</v>
      </c>
      <c r="D96" s="51">
        <f>D24-D25-D34-D36-D39-D47-D52-D56-D64-D67-D74-D80-D85-D88-D90</f>
        <v>-3.2782554626464844E-7</v>
      </c>
      <c r="E96" s="27">
        <f t="shared" ref="E96:H96" si="0">E24-E25-E34-E36-E39-E47-E52-E56-E64-E67-E74-E80-E85-E88-E90</f>
        <v>0</v>
      </c>
      <c r="F96" s="27">
        <f t="shared" si="0"/>
        <v>-1.430511474609375E-6</v>
      </c>
      <c r="G96" s="27">
        <f t="shared" si="0"/>
        <v>-1.9464641809463501E-6</v>
      </c>
      <c r="H96" s="27">
        <f t="shared" si="0"/>
        <v>-1.049041748046875E-5</v>
      </c>
    </row>
    <row r="97" spans="3:8" ht="15" x14ac:dyDescent="0.25">
      <c r="C97" s="51">
        <f>C25-C26-C27-C28-C29-C30-C31-C32-C33</f>
        <v>0</v>
      </c>
      <c r="D97" s="51">
        <f>D25-D26-D27-D28-D29-D30-D31-D32-D33</f>
        <v>4.8428773880004883E-8</v>
      </c>
      <c r="E97" s="27">
        <f t="shared" ref="E97:H97" si="1">E25-E26-E27-E28-E29-E30-E31-E32-E33</f>
        <v>0</v>
      </c>
      <c r="F97" s="27">
        <f t="shared" si="1"/>
        <v>-1.3411045074462891E-7</v>
      </c>
      <c r="G97" s="27">
        <f t="shared" si="1"/>
        <v>3.5762786865234375E-7</v>
      </c>
      <c r="H97" s="27">
        <f t="shared" si="1"/>
        <v>0</v>
      </c>
    </row>
    <row r="98" spans="3:8" ht="15" x14ac:dyDescent="0.25">
      <c r="C98" s="51">
        <f t="shared" ref="C98:D98" si="2">C34-C35</f>
        <v>0</v>
      </c>
      <c r="D98" s="51">
        <f t="shared" si="2"/>
        <v>0</v>
      </c>
      <c r="E98" s="27">
        <f t="shared" ref="E98:H98" si="3">E34-E35</f>
        <v>0</v>
      </c>
      <c r="F98" s="27">
        <f t="shared" si="3"/>
        <v>0</v>
      </c>
      <c r="G98" s="27">
        <f t="shared" si="3"/>
        <v>0</v>
      </c>
      <c r="H98" s="27">
        <f t="shared" si="3"/>
        <v>0</v>
      </c>
    </row>
    <row r="99" spans="3:8" ht="15" x14ac:dyDescent="0.25">
      <c r="C99" s="51">
        <f>C36-C37-C38</f>
        <v>0</v>
      </c>
      <c r="D99" s="51">
        <f>D36-D37-D38</f>
        <v>0</v>
      </c>
      <c r="E99" s="27">
        <f t="shared" ref="E99:H99" si="4">E36-E37-E38</f>
        <v>0</v>
      </c>
      <c r="F99" s="27">
        <f t="shared" si="4"/>
        <v>0</v>
      </c>
      <c r="G99" s="27">
        <f t="shared" si="4"/>
        <v>-3.7252902984619141E-8</v>
      </c>
      <c r="H99" s="27">
        <f t="shared" si="4"/>
        <v>0</v>
      </c>
    </row>
    <row r="100" spans="3:8" ht="15" x14ac:dyDescent="0.25">
      <c r="C100" s="51">
        <f>C39-C40-C41-C42-C43-C44-C45-C46</f>
        <v>-2.384185791015625E-6</v>
      </c>
      <c r="D100" s="51">
        <f>D39-D40-D41-D42-D43-D44-D45-D46</f>
        <v>0</v>
      </c>
      <c r="E100" s="27">
        <f t="shared" ref="E100:H100" si="5">E39-E40-E41-E42-E43-E44-E45-E46</f>
        <v>2.384185791015625E-7</v>
      </c>
      <c r="F100" s="27">
        <f t="shared" si="5"/>
        <v>1.430511474609375E-6</v>
      </c>
      <c r="G100" s="27">
        <f t="shared" si="5"/>
        <v>0</v>
      </c>
      <c r="H100" s="27">
        <f t="shared" si="5"/>
        <v>0</v>
      </c>
    </row>
    <row r="101" spans="3:8" ht="15" x14ac:dyDescent="0.25">
      <c r="C101" s="51">
        <f t="shared" ref="C101:D101" si="6">C47-C48-C49-C50-C51</f>
        <v>0</v>
      </c>
      <c r="D101" s="51">
        <f t="shared" si="6"/>
        <v>-1.1920928955078125E-7</v>
      </c>
      <c r="E101" s="27">
        <f t="shared" ref="E101:H101" si="7">E47-E48-E49-E50-E51</f>
        <v>-4.1723251342773438E-7</v>
      </c>
      <c r="F101" s="27">
        <f t="shared" si="7"/>
        <v>0</v>
      </c>
      <c r="G101" s="27">
        <f t="shared" si="7"/>
        <v>0</v>
      </c>
      <c r="H101" s="27">
        <f t="shared" si="7"/>
        <v>0</v>
      </c>
    </row>
    <row r="102" spans="3:8" ht="15" x14ac:dyDescent="0.25">
      <c r="C102" s="51">
        <f t="shared" ref="C102:D102" si="8">C52-C53-C54-C55</f>
        <v>0</v>
      </c>
      <c r="D102" s="51">
        <f t="shared" si="8"/>
        <v>0</v>
      </c>
      <c r="E102" s="27">
        <f t="shared" ref="E102:H102" si="9">E52-E53-E54-E55</f>
        <v>-5.9604644775390625E-8</v>
      </c>
      <c r="F102" s="27">
        <f t="shared" si="9"/>
        <v>0</v>
      </c>
      <c r="G102" s="27">
        <f t="shared" si="9"/>
        <v>-5.9604644775390625E-8</v>
      </c>
      <c r="H102" s="27">
        <f t="shared" si="9"/>
        <v>-1.1920928955078125E-7</v>
      </c>
    </row>
    <row r="103" spans="3:8" ht="15" x14ac:dyDescent="0.25">
      <c r="C103" s="51">
        <f t="shared" ref="C103:D103" si="10">C56-C57-C58-C59-C60-C61-C62-C63</f>
        <v>-3.5762786865234375E-7</v>
      </c>
      <c r="D103" s="51">
        <f t="shared" si="10"/>
        <v>7.2270631790161133E-7</v>
      </c>
      <c r="E103" s="27">
        <f t="shared" ref="E103:H103" si="11">E56-E57-E58-E59-E60-E61-E62-E63</f>
        <v>-1.7136335372924805E-6</v>
      </c>
      <c r="F103" s="27">
        <f t="shared" si="11"/>
        <v>0</v>
      </c>
      <c r="G103" s="27">
        <f t="shared" si="11"/>
        <v>9.8347663879394531E-7</v>
      </c>
      <c r="H103" s="27">
        <f t="shared" si="11"/>
        <v>2.6822090148925781E-7</v>
      </c>
    </row>
    <row r="104" spans="3:8" ht="15" x14ac:dyDescent="0.25">
      <c r="C104" s="51">
        <f t="shared" ref="C104:D104" si="12">C64-C65-C66</f>
        <v>1.6391277313232422E-7</v>
      </c>
      <c r="D104" s="51">
        <f t="shared" si="12"/>
        <v>0</v>
      </c>
      <c r="E104" s="27">
        <f t="shared" ref="E104:H104" si="13">E64-E65-E66</f>
        <v>-1.6391277313232422E-7</v>
      </c>
      <c r="F104" s="27">
        <f t="shared" si="13"/>
        <v>0</v>
      </c>
      <c r="G104" s="27">
        <f t="shared" si="13"/>
        <v>9.6857547760009766E-8</v>
      </c>
      <c r="H104" s="27">
        <f t="shared" si="13"/>
        <v>9.6857547760009766E-8</v>
      </c>
    </row>
    <row r="105" spans="3:8" ht="15" x14ac:dyDescent="0.25">
      <c r="C105" s="51">
        <f t="shared" ref="C105:D105" si="14">C67-C68-C69-C70-C71-C72-C73</f>
        <v>0</v>
      </c>
      <c r="D105" s="51">
        <f t="shared" si="14"/>
        <v>2.384185791015625E-7</v>
      </c>
      <c r="E105" s="27">
        <f t="shared" ref="E105:H105" si="15">E67-E68-E69-E70-E71-E72-E73</f>
        <v>3.5762786865234375E-7</v>
      </c>
      <c r="F105" s="27">
        <f t="shared" si="15"/>
        <v>0</v>
      </c>
      <c r="G105" s="27">
        <f t="shared" si="15"/>
        <v>-1.7881393432617188E-7</v>
      </c>
      <c r="H105" s="27">
        <f t="shared" si="15"/>
        <v>0</v>
      </c>
    </row>
    <row r="106" spans="3:8" ht="15" x14ac:dyDescent="0.25">
      <c r="C106" s="51">
        <f t="shared" ref="C106:D106" si="16">C74-C75-C76-C77-C78-C79</f>
        <v>0</v>
      </c>
      <c r="D106" s="51">
        <f t="shared" si="16"/>
        <v>9.5367431640625E-7</v>
      </c>
      <c r="E106" s="27">
        <f t="shared" ref="E106:H106" si="17">E74-E75-E76-E77-E78-E79</f>
        <v>-2.7716159820556641E-6</v>
      </c>
      <c r="F106" s="27">
        <f t="shared" si="17"/>
        <v>0</v>
      </c>
      <c r="G106" s="27">
        <f t="shared" si="17"/>
        <v>2.1457672119140625E-6</v>
      </c>
      <c r="H106" s="27">
        <f t="shared" si="17"/>
        <v>1.6689300537109375E-6</v>
      </c>
    </row>
    <row r="107" spans="3:8" ht="15" x14ac:dyDescent="0.25">
      <c r="C107" s="51">
        <f t="shared" ref="C107:D107" si="18">C80-C81-C82-C83-C84</f>
        <v>0</v>
      </c>
      <c r="D107" s="51">
        <f t="shared" si="18"/>
        <v>0</v>
      </c>
      <c r="E107" s="27">
        <f t="shared" ref="E107:H107" si="19">E80-E81-E82-E83-E84</f>
        <v>-7.0780515670776367E-8</v>
      </c>
      <c r="F107" s="27">
        <f t="shared" si="19"/>
        <v>0</v>
      </c>
      <c r="G107" s="27">
        <f t="shared" si="19"/>
        <v>-5.9604644775390625E-8</v>
      </c>
      <c r="H107" s="27">
        <f t="shared" si="19"/>
        <v>-1.2479722499847412E-7</v>
      </c>
    </row>
    <row r="108" spans="3:8" ht="15" x14ac:dyDescent="0.25">
      <c r="C108" s="51">
        <f t="shared" ref="C108:D108" si="20">C85-C86-C87</f>
        <v>0</v>
      </c>
      <c r="D108" s="51">
        <f t="shared" si="20"/>
        <v>0</v>
      </c>
      <c r="E108" s="27">
        <f t="shared" ref="E108:H108" si="21">E85-E86-E87</f>
        <v>-3.7252902984619141E-9</v>
      </c>
      <c r="F108" s="27">
        <f t="shared" si="21"/>
        <v>0</v>
      </c>
      <c r="G108" s="27">
        <f t="shared" si="21"/>
        <v>7.4505805969238281E-9</v>
      </c>
      <c r="H108" s="27">
        <f t="shared" si="21"/>
        <v>0</v>
      </c>
    </row>
    <row r="109" spans="3:8" ht="15" x14ac:dyDescent="0.25">
      <c r="C109" s="51">
        <f t="shared" ref="C109:D109" si="22">C88-C89</f>
        <v>0</v>
      </c>
      <c r="D109" s="51">
        <f t="shared" si="22"/>
        <v>0</v>
      </c>
      <c r="E109" s="27">
        <f t="shared" ref="E109:H109" si="23">E88-E89</f>
        <v>0</v>
      </c>
      <c r="F109" s="27">
        <f t="shared" si="23"/>
        <v>0</v>
      </c>
      <c r="G109" s="27">
        <f t="shared" si="23"/>
        <v>0</v>
      </c>
      <c r="H109" s="27">
        <f t="shared" si="23"/>
        <v>0</v>
      </c>
    </row>
    <row r="110" spans="3:8" ht="15" x14ac:dyDescent="0.25">
      <c r="C110" s="51">
        <f t="shared" ref="C110:D110" si="24">C90-C91-C92-C93</f>
        <v>0</v>
      </c>
      <c r="D110" s="51">
        <f t="shared" si="24"/>
        <v>0</v>
      </c>
      <c r="E110" s="27">
        <f t="shared" ref="E110:H110" si="25">E90-E91-E92-E93</f>
        <v>0</v>
      </c>
      <c r="F110" s="27">
        <f t="shared" si="25"/>
        <v>-2.384185791015625E-7</v>
      </c>
      <c r="G110" s="27">
        <f t="shared" si="25"/>
        <v>0</v>
      </c>
      <c r="H110" s="27">
        <f t="shared" si="25"/>
        <v>-2.9802322387695313E-7</v>
      </c>
    </row>
  </sheetData>
  <mergeCells count="2">
    <mergeCell ref="A1:H1"/>
    <mergeCell ref="A2:H2"/>
  </mergeCells>
  <pageMargins left="0" right="0" top="0.98425196850393704" bottom="0.59055118110236227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Изменения</vt:lpstr>
      <vt:lpstr>Изменения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Скалова Елена Александровна</cp:lastModifiedBy>
  <cp:lastPrinted>2017-04-25T13:11:26Z</cp:lastPrinted>
  <dcterms:created xsi:type="dcterms:W3CDTF">2014-03-24T07:39:29Z</dcterms:created>
  <dcterms:modified xsi:type="dcterms:W3CDTF">2023-04-12T13:00:11Z</dcterms:modified>
</cp:coreProperties>
</file>